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filterPrivacy="1"/>
  <xr:revisionPtr revIDLastSave="0" documentId="13_ncr:1_{1679BF3C-8504-49C7-A9AD-D5FFC30AE8B5}" xr6:coauthVersionLast="40" xr6:coauthVersionMax="40" xr10:uidLastSave="{00000000-0000-0000-0000-000000000000}"/>
  <bookViews>
    <workbookView xWindow="0" yWindow="0" windowWidth="13530" windowHeight="53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  <c r="H7" i="1"/>
  <c r="E31" i="1" l="1"/>
  <c r="H34" i="1" l="1"/>
  <c r="H35" i="1"/>
  <c r="B6" i="1" l="1"/>
  <c r="H12" i="1" l="1"/>
  <c r="E29" i="1" l="1"/>
  <c r="E30" i="1"/>
  <c r="H36" i="1"/>
  <c r="H37" i="1"/>
  <c r="H38" i="1"/>
  <c r="H39" i="1"/>
  <c r="E28" i="1"/>
  <c r="B9" i="1" s="1"/>
  <c r="E24" i="1" l="1"/>
  <c r="E25" i="1"/>
  <c r="H13" i="1" l="1"/>
  <c r="B8" i="1" l="1"/>
  <c r="E23" i="1"/>
  <c r="E22" i="1"/>
  <c r="B3" i="1" s="1"/>
  <c r="B4" i="1" l="1"/>
  <c r="B5" i="1" l="1"/>
  <c r="B14" i="1" s="1"/>
  <c r="B12" i="1" l="1"/>
  <c r="B13" i="1" l="1"/>
  <c r="B15" i="1" s="1"/>
  <c r="H10" i="1"/>
  <c r="H8" i="1"/>
  <c r="H9" i="1" l="1"/>
  <c r="B17" i="1" l="1"/>
  <c r="B18" i="1"/>
  <c r="H5" i="1" s="1"/>
</calcChain>
</file>

<file path=xl/sharedStrings.xml><?xml version="1.0" encoding="utf-8"?>
<sst xmlns="http://schemas.openxmlformats.org/spreadsheetml/2006/main" count="916" uniqueCount="484">
  <si>
    <t>Category Label</t>
  </si>
  <si>
    <t>Category Data</t>
  </si>
  <si>
    <t>Material Non-Quoted</t>
  </si>
  <si>
    <t>Material Quotes</t>
  </si>
  <si>
    <t>Total Material</t>
  </si>
  <si>
    <t>Labor Non-Productive</t>
  </si>
  <si>
    <t>Total Labor</t>
  </si>
  <si>
    <t>Direct Job Expenses</t>
  </si>
  <si>
    <t>Tools and Miscellaneous Materials</t>
  </si>
  <si>
    <t>Subcontracts</t>
  </si>
  <si>
    <t>Job Subtotal (Prime Cost)</t>
  </si>
  <si>
    <t>Job Total</t>
  </si>
  <si>
    <t>Bond</t>
  </si>
  <si>
    <t>Job Total with Bond</t>
  </si>
  <si>
    <t>Actual Bid Price</t>
  </si>
  <si>
    <t>Material to Direct Labor ratio:</t>
  </si>
  <si>
    <t>Desig</t>
  </si>
  <si>
    <t>Description</t>
  </si>
  <si>
    <t>Qty</t>
  </si>
  <si>
    <t>Price</t>
  </si>
  <si>
    <t>Item#</t>
  </si>
  <si>
    <t>Price Unit</t>
  </si>
  <si>
    <t>Ext Price</t>
  </si>
  <si>
    <t>Labor</t>
  </si>
  <si>
    <t>Labor Unit</t>
  </si>
  <si>
    <t>Ext Labor</t>
  </si>
  <si>
    <t>Updated</t>
  </si>
  <si>
    <t>C</t>
  </si>
  <si>
    <t>E</t>
  </si>
  <si>
    <t>M</t>
  </si>
  <si>
    <t>4" Square Flat Blank Cover w/KO</t>
  </si>
  <si>
    <t>6133</t>
  </si>
  <si>
    <t>Red Wirenuts</t>
  </si>
  <si>
    <t>Total</t>
  </si>
  <si>
    <t>QUOTE</t>
  </si>
  <si>
    <t>FIXTURE PACKAGE</t>
  </si>
  <si>
    <t>GEAR PACKAGE</t>
  </si>
  <si>
    <t>2661</t>
  </si>
  <si>
    <t>#10 THHN CU Stranded Wire</t>
  </si>
  <si>
    <t>Direct Job Expense</t>
  </si>
  <si>
    <t>Temp Power &amp; Light</t>
  </si>
  <si>
    <t>Permit</t>
  </si>
  <si>
    <t>Inspections</t>
  </si>
  <si>
    <t>Lift Rentals</t>
  </si>
  <si>
    <t>4" Square Box (1/2 &amp; 3/4 KO's)</t>
  </si>
  <si>
    <t>4" Square-1G Plaster Ring-5/8"D</t>
  </si>
  <si>
    <t>2469</t>
  </si>
  <si>
    <t>2470</t>
  </si>
  <si>
    <t>4" Square x 1-1/2" Deep Box w/bkt (1/2&amp;3/4 KO's)</t>
  </si>
  <si>
    <t>2471</t>
  </si>
  <si>
    <t>4" Square x 2-1/8" Deep Box (1/2 &amp; 3/4 KO's)</t>
  </si>
  <si>
    <t>2481</t>
  </si>
  <si>
    <t>1G WP Bell Box-(3)3/4" Hubs</t>
  </si>
  <si>
    <t>2660</t>
  </si>
  <si>
    <t>#12 THHN CU Stranded Wire</t>
  </si>
  <si>
    <t>4897</t>
  </si>
  <si>
    <t>7114</t>
  </si>
  <si>
    <t>Ground Screw with Bare Pigtail</t>
  </si>
  <si>
    <t>7123</t>
  </si>
  <si>
    <t>6X1/4" Pan Head Tapping Screw</t>
  </si>
  <si>
    <t>4703</t>
  </si>
  <si>
    <t>Total Labor Hours</t>
  </si>
  <si>
    <t>Gross Margin per Manhour</t>
  </si>
  <si>
    <t>Gross Margin</t>
  </si>
  <si>
    <t>Gross Profit</t>
  </si>
  <si>
    <t>Job Total per Square Foot</t>
  </si>
  <si>
    <t>Bid Price</t>
  </si>
  <si>
    <t>Labor cost per Square Foot</t>
  </si>
  <si>
    <t>Total Square Feet</t>
  </si>
  <si>
    <t>Description / Vendor</t>
  </si>
  <si>
    <t>Negotiated Price</t>
  </si>
  <si>
    <t>1001</t>
  </si>
  <si>
    <t>3/4" EMT</t>
  </si>
  <si>
    <t>1002</t>
  </si>
  <si>
    <t>1" EMT</t>
  </si>
  <si>
    <t>1051</t>
  </si>
  <si>
    <t>3/4" GRC</t>
  </si>
  <si>
    <t>1</t>
  </si>
  <si>
    <t>1335</t>
  </si>
  <si>
    <t>1" EMT Field Bend</t>
  </si>
  <si>
    <t>1808</t>
  </si>
  <si>
    <t>3/4" Cut &amp; Thread</t>
  </si>
  <si>
    <t>2337</t>
  </si>
  <si>
    <t>3/8" 1-Hole Strap</t>
  </si>
  <si>
    <t>2383</t>
  </si>
  <si>
    <t>3/4" Unistrut Strap-Rigid</t>
  </si>
  <si>
    <t>2394</t>
  </si>
  <si>
    <t>1/2" Beam Clamp w/Conduit Hanger</t>
  </si>
  <si>
    <t>2395</t>
  </si>
  <si>
    <t>3/4" Beam Clamp w/Conduit Hanger</t>
  </si>
  <si>
    <t>2396</t>
  </si>
  <si>
    <t>1" Beam Clamp w/Conduit Hanger</t>
  </si>
  <si>
    <t>3078</t>
  </si>
  <si>
    <t>1/8" Poly Pull Line</t>
  </si>
  <si>
    <t>4712</t>
  </si>
  <si>
    <t>20A/125V Spec Grade GFI (5-20R)</t>
  </si>
  <si>
    <t>4716</t>
  </si>
  <si>
    <t>20A/125V Weather Resistant GFI Dup Rcpt (5-20R)</t>
  </si>
  <si>
    <t>4892</t>
  </si>
  <si>
    <t>4" Square-3/0 Plaster Ring-5/8"D</t>
  </si>
  <si>
    <t>4949</t>
  </si>
  <si>
    <t>1G Plastic Decora Plate</t>
  </si>
  <si>
    <t>4950</t>
  </si>
  <si>
    <t>1G Plastic Duplex Receptacle Plate</t>
  </si>
  <si>
    <t>5059</t>
  </si>
  <si>
    <t>1G WP In Use Cover</t>
  </si>
  <si>
    <t>5080</t>
  </si>
  <si>
    <t>T-Bar Box Hanger</t>
  </si>
  <si>
    <t>5932</t>
  </si>
  <si>
    <t>Unistrut (Deep)</t>
  </si>
  <si>
    <t>5935</t>
  </si>
  <si>
    <t>Cut 12 Gauge 1-5/8x1-5/8 Channel (labor)</t>
  </si>
  <si>
    <t>5937</t>
  </si>
  <si>
    <t>3/8" Spring Nut</t>
  </si>
  <si>
    <t>5941</t>
  </si>
  <si>
    <t>3/8-16X2-1/4 Inch Hex Head Bolt</t>
  </si>
  <si>
    <t>5944</t>
  </si>
  <si>
    <t>3/8" Flat Washer</t>
  </si>
  <si>
    <t>7124</t>
  </si>
  <si>
    <t>Ground Screw</t>
  </si>
  <si>
    <t>Exit Fixture w/Batt Pack</t>
  </si>
  <si>
    <t>Sales Tax (8.00%)</t>
  </si>
  <si>
    <t>2</t>
  </si>
  <si>
    <t>2662</t>
  </si>
  <si>
    <t>#8 THHN CU Stranded Wire</t>
  </si>
  <si>
    <t>2663</t>
  </si>
  <si>
    <t>#6 THHN CU Stranded Wire</t>
  </si>
  <si>
    <t>2801</t>
  </si>
  <si>
    <t>12/2 Aluminum Clad MC Cable Solid</t>
  </si>
  <si>
    <t>2858</t>
  </si>
  <si>
    <t>3/8" MC/BX Connector</t>
  </si>
  <si>
    <t>3079</t>
  </si>
  <si>
    <t>3/16" Pull Line</t>
  </si>
  <si>
    <t>4410</t>
  </si>
  <si>
    <t>#8-6 Wire Termination Labor</t>
  </si>
  <si>
    <t>5057</t>
  </si>
  <si>
    <t>1G WP Blank Cover</t>
  </si>
  <si>
    <t>5260</t>
  </si>
  <si>
    <t>Tie Wire (per foot)</t>
  </si>
  <si>
    <t>L.E.D. 2'x2' Lay-In</t>
  </si>
  <si>
    <t>Excavation</t>
  </si>
  <si>
    <t>5258</t>
  </si>
  <si>
    <t>5300</t>
  </si>
  <si>
    <t>Flexible Conduit Hanger (Caddy KX)</t>
  </si>
  <si>
    <t>Trencher</t>
  </si>
  <si>
    <t>Walk-behind 16-27HP Track</t>
  </si>
  <si>
    <t>Day</t>
  </si>
  <si>
    <t>Week</t>
  </si>
  <si>
    <t>Month</t>
  </si>
  <si>
    <t>Delivery</t>
  </si>
  <si>
    <t>Scissor 19' Electric</t>
  </si>
  <si>
    <t>1183</t>
  </si>
  <si>
    <t>1" PVC Conduit</t>
  </si>
  <si>
    <t>1445</t>
  </si>
  <si>
    <t>3/4" Set Screw Steel Conn</t>
  </si>
  <si>
    <t>1446</t>
  </si>
  <si>
    <t>1" Set Screw Steel Conn</t>
  </si>
  <si>
    <t>1545</t>
  </si>
  <si>
    <t>3/4" Set Screw Steel Cplg</t>
  </si>
  <si>
    <t>1546</t>
  </si>
  <si>
    <t>1" Set Screw Steel Cplg</t>
  </si>
  <si>
    <t>1596</t>
  </si>
  <si>
    <t>1" Locknut</t>
  </si>
  <si>
    <t>2130</t>
  </si>
  <si>
    <t>1" PVC Coupling</t>
  </si>
  <si>
    <t>L.E.D. 2'x4' Lay-In</t>
  </si>
  <si>
    <t>Equipment Expense</t>
  </si>
  <si>
    <t>Consumables</t>
  </si>
  <si>
    <t>Rental Delivery Charge</t>
  </si>
  <si>
    <t xml:space="preserve">Project : </t>
  </si>
  <si>
    <t>Due Date :</t>
  </si>
  <si>
    <t>1003</t>
  </si>
  <si>
    <t>1-1/4" EMT</t>
  </si>
  <si>
    <t>1143</t>
  </si>
  <si>
    <t>1/2" Liquidtight (metallic)</t>
  </si>
  <si>
    <t>1P Tgl Manual Starter-Nema 3 encl.</t>
  </si>
  <si>
    <t>1447</t>
  </si>
  <si>
    <t>1-1/4" Set Screw Steel Conn</t>
  </si>
  <si>
    <t>1547</t>
  </si>
  <si>
    <t>1-1/4" Set Screw Steel Cplg</t>
  </si>
  <si>
    <t>1607</t>
  </si>
  <si>
    <t>3/4" Plastic Bushing</t>
  </si>
  <si>
    <t>1893</t>
  </si>
  <si>
    <t>1/2" Seal-tite Conn (Str)</t>
  </si>
  <si>
    <t>1913</t>
  </si>
  <si>
    <t>1/2" Seal-tite Conn (90 Degree)</t>
  </si>
  <si>
    <t>1P Tgl Manual Starter-Nema 1 encl.</t>
  </si>
  <si>
    <t>201P3R</t>
  </si>
  <si>
    <t>2339</t>
  </si>
  <si>
    <t>3/4" 1-Hole Strap</t>
  </si>
  <si>
    <t>2397</t>
  </si>
  <si>
    <t>1-1/4" Beam Clamp w/Conduit Hanger</t>
  </si>
  <si>
    <t>2472</t>
  </si>
  <si>
    <t>4" Square x 2-1/8" Deep Box w/brkt (1/2&amp;3/4 KO's)</t>
  </si>
  <si>
    <t>2802</t>
  </si>
  <si>
    <t>12/3 Aluminum Clad MC Cable Solid</t>
  </si>
  <si>
    <t>4409</t>
  </si>
  <si>
    <t>#14-12-10 Wire Termination Labor</t>
  </si>
  <si>
    <t>20A/125V Spec Grade Dup Rcpt (5-20R)</t>
  </si>
  <si>
    <t>47062</t>
  </si>
  <si>
    <t>4802</t>
  </si>
  <si>
    <t>30A/250V 2P3W Sgl Rcpt (6-30R)</t>
  </si>
  <si>
    <t>4884</t>
  </si>
  <si>
    <t>120/277 Volt Auto Wall Switch</t>
  </si>
  <si>
    <t>4891</t>
  </si>
  <si>
    <t>4" Square-3/0 Plaster Ring-1/2"D</t>
  </si>
  <si>
    <t>4951</t>
  </si>
  <si>
    <t>1G Plastic Power Receptacle Plate</t>
  </si>
  <si>
    <t>5082</t>
  </si>
  <si>
    <t>4-11/16" Square Box Blank Cvr w/KO</t>
  </si>
  <si>
    <t>L.E.D. Recessed Downlight</t>
  </si>
  <si>
    <t>4' L.E.D. Strip</t>
  </si>
  <si>
    <t>Overhead (0.00%)</t>
  </si>
  <si>
    <t>1000</t>
  </si>
  <si>
    <t>1/2" EMT</t>
  </si>
  <si>
    <t>1005</t>
  </si>
  <si>
    <t>2" EMT</t>
  </si>
  <si>
    <t>1006</t>
  </si>
  <si>
    <t>2-1/2" EMT</t>
  </si>
  <si>
    <t>1050</t>
  </si>
  <si>
    <t>1/2" GRC</t>
  </si>
  <si>
    <t>1052</t>
  </si>
  <si>
    <t>1" GRC</t>
  </si>
  <si>
    <t>1053</t>
  </si>
  <si>
    <t>1-1/4" GRC</t>
  </si>
  <si>
    <t>1055</t>
  </si>
  <si>
    <t>2" GRC</t>
  </si>
  <si>
    <t>1121</t>
  </si>
  <si>
    <t>1/2" Steel Flex</t>
  </si>
  <si>
    <t>1145</t>
  </si>
  <si>
    <t>1" Liquidtight (metallic)</t>
  </si>
  <si>
    <t>1182</t>
  </si>
  <si>
    <t>3/4" PVC Conduit</t>
  </si>
  <si>
    <t>1184</t>
  </si>
  <si>
    <t>1-1/4" PVC Conduit</t>
  </si>
  <si>
    <t>1186</t>
  </si>
  <si>
    <t>2" PVC Conduit</t>
  </si>
  <si>
    <t>124419</t>
  </si>
  <si>
    <t>Lighting Control Panel</t>
  </si>
  <si>
    <t>124429</t>
  </si>
  <si>
    <t>Saw Cutting</t>
  </si>
  <si>
    <t>124535</t>
  </si>
  <si>
    <t>Daylight Sensor</t>
  </si>
  <si>
    <t>11</t>
  </si>
  <si>
    <t>124546</t>
  </si>
  <si>
    <t>Master Override Switch</t>
  </si>
  <si>
    <t>1/4" x 4" x 12" Ground Bar</t>
  </si>
  <si>
    <t>1330</t>
  </si>
  <si>
    <t>2" EMT Elbow</t>
  </si>
  <si>
    <t>1331</t>
  </si>
  <si>
    <t>2-1/2" EMT Elbow</t>
  </si>
  <si>
    <t>1344</t>
  </si>
  <si>
    <t>3/4" GRC Elbow</t>
  </si>
  <si>
    <t>1345</t>
  </si>
  <si>
    <t>1" GRC Elbow</t>
  </si>
  <si>
    <t>1346</t>
  </si>
  <si>
    <t>1-1/4" GRC Elbow</t>
  </si>
  <si>
    <t>1348</t>
  </si>
  <si>
    <t>2" GRC Elbow</t>
  </si>
  <si>
    <t>1444</t>
  </si>
  <si>
    <t>1/2" Set Screw Steel Conn</t>
  </si>
  <si>
    <t>1449</t>
  </si>
  <si>
    <t>2" Set Screw Steel Conn</t>
  </si>
  <si>
    <t>1450</t>
  </si>
  <si>
    <t>2-1/2" Set Screw Steel Conn</t>
  </si>
  <si>
    <t>1544</t>
  </si>
  <si>
    <t>1/2" Set Screw Steel Cplg</t>
  </si>
  <si>
    <t>1549</t>
  </si>
  <si>
    <t>2" Set Screw Steel Cplg</t>
  </si>
  <si>
    <t>1550</t>
  </si>
  <si>
    <t>2-1/2" Set Screw Steel Cplg</t>
  </si>
  <si>
    <t>1595</t>
  </si>
  <si>
    <t>3/4" Locknut</t>
  </si>
  <si>
    <t>1597</t>
  </si>
  <si>
    <t>1-1/4" Locknut</t>
  </si>
  <si>
    <t>1599</t>
  </si>
  <si>
    <t>2" Locknut</t>
  </si>
  <si>
    <t>1608</t>
  </si>
  <si>
    <t>1" Plastic Bushing</t>
  </si>
  <si>
    <t>1609</t>
  </si>
  <si>
    <t>1-1/4" Plastic Bushing</t>
  </si>
  <si>
    <t>1611</t>
  </si>
  <si>
    <t>2" Plastic Bushing</t>
  </si>
  <si>
    <t>1612</t>
  </si>
  <si>
    <t>2-1/2" Plastic Bushing</t>
  </si>
  <si>
    <t>1807</t>
  </si>
  <si>
    <t>1/2" Cut &amp; Thread</t>
  </si>
  <si>
    <t>1809</t>
  </si>
  <si>
    <t>1" Cut &amp; Thread</t>
  </si>
  <si>
    <t>1810</t>
  </si>
  <si>
    <t>1-1/4" Cut &amp; Thread</t>
  </si>
  <si>
    <t>1812</t>
  </si>
  <si>
    <t>2" Cut &amp; Thread</t>
  </si>
  <si>
    <t>1831</t>
  </si>
  <si>
    <t>3/4" GRC Coupling</t>
  </si>
  <si>
    <t>1832</t>
  </si>
  <si>
    <t>1" GRC Coupling</t>
  </si>
  <si>
    <t>1895</t>
  </si>
  <si>
    <t>1" Seal-tite Conn (Str)</t>
  </si>
  <si>
    <t>1915</t>
  </si>
  <si>
    <t>1" Seal-tite Conn (90 Degeree)</t>
  </si>
  <si>
    <t>201PN1</t>
  </si>
  <si>
    <t>202P3R</t>
  </si>
  <si>
    <t>2087</t>
  </si>
  <si>
    <t>3/4" PVC Female Adaptor</t>
  </si>
  <si>
    <t>2088</t>
  </si>
  <si>
    <t>1" PVC Female Adaptor</t>
  </si>
  <si>
    <t>2089</t>
  </si>
  <si>
    <t>1-1/4" PVC Female Adaptor</t>
  </si>
  <si>
    <t>2091</t>
  </si>
  <si>
    <t>2" PVC Female Adaptor</t>
  </si>
  <si>
    <t>2129</t>
  </si>
  <si>
    <t>3/4" PVC Coupling</t>
  </si>
  <si>
    <t>2131</t>
  </si>
  <si>
    <t>1-1/4" PVC Coupling</t>
  </si>
  <si>
    <t>2133</t>
  </si>
  <si>
    <t>2" PVC Coupling</t>
  </si>
  <si>
    <t>2338</t>
  </si>
  <si>
    <t>1/2" 1-Hole Strap</t>
  </si>
  <si>
    <t>2375</t>
  </si>
  <si>
    <t>2" Unistrut Strap</t>
  </si>
  <si>
    <t>2376</t>
  </si>
  <si>
    <t>2-1/2" Unistrut Strap</t>
  </si>
  <si>
    <t>2384</t>
  </si>
  <si>
    <t>1" Unistrut Strap-Rigid</t>
  </si>
  <si>
    <t>2399</t>
  </si>
  <si>
    <t>2" Beam Clamp w/Conduit Hanger</t>
  </si>
  <si>
    <t>2477</t>
  </si>
  <si>
    <t>4-11/16" Square Box w/brkt Comb KO's</t>
  </si>
  <si>
    <t>2479</t>
  </si>
  <si>
    <t>1G WP Bell Box-(3)1/2" Hubs</t>
  </si>
  <si>
    <t>2670</t>
  </si>
  <si>
    <t>#3/0 THHN CU Stranded Wire</t>
  </si>
  <si>
    <t>2931</t>
  </si>
  <si>
    <t>Plenum Cat 5 24gauge 4pair</t>
  </si>
  <si>
    <t>302PNF3R</t>
  </si>
  <si>
    <t>303PNF3R</t>
  </si>
  <si>
    <t>4413</t>
  </si>
  <si>
    <t>#3/0-4/0 Wire Termination Labor</t>
  </si>
  <si>
    <t>4655</t>
  </si>
  <si>
    <t>20A SP Pilot Lite Toggle Switch</t>
  </si>
  <si>
    <t>4718</t>
  </si>
  <si>
    <t>20A/125V Iso Grd Dup Rcpt (5-15R)</t>
  </si>
  <si>
    <t>4800</t>
  </si>
  <si>
    <t>20A/250V 2P3W Sgl Rcpt (6-20R)</t>
  </si>
  <si>
    <t>4805</t>
  </si>
  <si>
    <t>50A/250V 2P3W Sgl Rcpt (6-50R)</t>
  </si>
  <si>
    <t>4812</t>
  </si>
  <si>
    <t>50A 250V 3P4W Sgl Rcpt (15-50R)</t>
  </si>
  <si>
    <t>4902</t>
  </si>
  <si>
    <t>4" Square-2G Plaster Ring-5/8"D</t>
  </si>
  <si>
    <t>4957</t>
  </si>
  <si>
    <t>2G Plastic Decora Plate</t>
  </si>
  <si>
    <t>4959</t>
  </si>
  <si>
    <t>2G Plastic Duplex Receptacle Plate</t>
  </si>
  <si>
    <t>4975</t>
  </si>
  <si>
    <t>1G SS Power Rcpt Plate</t>
  </si>
  <si>
    <t>5249</t>
  </si>
  <si>
    <t>Live Track End with Cover</t>
  </si>
  <si>
    <t>5261</t>
  </si>
  <si>
    <t>Pendant /Cable (length as required)</t>
  </si>
  <si>
    <t>5534</t>
  </si>
  <si>
    <t>12"Wx24"D Trench-Ditch Witch</t>
  </si>
  <si>
    <t>5583</t>
  </si>
  <si>
    <t>12"Wx24"D Backfill &amp; Compaction</t>
  </si>
  <si>
    <t>5748</t>
  </si>
  <si>
    <t>8x8x4" Screw Cover Pull Box-Nema 1</t>
  </si>
  <si>
    <t>5752</t>
  </si>
  <si>
    <t>12x12x4" Screw Cover Pull Box-Nema 1</t>
  </si>
  <si>
    <t>5939</t>
  </si>
  <si>
    <t>3/8x10 Threaded Rod (per foot)</t>
  </si>
  <si>
    <t>5947</t>
  </si>
  <si>
    <t>3/8" Nut</t>
  </si>
  <si>
    <t>602PNFN1</t>
  </si>
  <si>
    <t>60A/2P 3WSN 240V HD Fus Safety Sw-Nema 1</t>
  </si>
  <si>
    <t>6129</t>
  </si>
  <si>
    <t>4x8x3/4" Plywood (AC)</t>
  </si>
  <si>
    <t>C.HEAD</t>
  </si>
  <si>
    <t>Sml Track Fixture</t>
  </si>
  <si>
    <t>P1</t>
  </si>
  <si>
    <t>Pendant Fixture</t>
  </si>
  <si>
    <t>200 Amp Surf Panel-Nema 1</t>
  </si>
  <si>
    <t>T0002</t>
  </si>
  <si>
    <t>2x2 Flange Kit</t>
  </si>
  <si>
    <t>T0003</t>
  </si>
  <si>
    <t>Interlock Relay</t>
  </si>
  <si>
    <t>T0004</t>
  </si>
  <si>
    <t>T0005</t>
  </si>
  <si>
    <t>Heat Trace</t>
  </si>
  <si>
    <t>WALK-IN</t>
  </si>
  <si>
    <t>2'x4' Surf Commercial Fluorescent</t>
  </si>
  <si>
    <t>BACKHOE/LOADER 60-90HP 4WD</t>
  </si>
  <si>
    <t>SAW CONCRETE 30-39HP SELF PROPELLED</t>
  </si>
  <si>
    <t>1058</t>
  </si>
  <si>
    <t>3-1/2" GRC</t>
  </si>
  <si>
    <t>1189</t>
  </si>
  <si>
    <t>3-1/2" PVC Conduit</t>
  </si>
  <si>
    <t>124571</t>
  </si>
  <si>
    <t>124690</t>
  </si>
  <si>
    <t>3-Gang, Rect Cast Iron, Deep, Adj, Brass Collar -</t>
  </si>
  <si>
    <t>124839</t>
  </si>
  <si>
    <t>3 Gang Rect. Brass Carpet Flat Flange</t>
  </si>
  <si>
    <t>124847</t>
  </si>
  <si>
    <t>Duplex Flap - Rect. Brass Cover</t>
  </si>
  <si>
    <t>124962</t>
  </si>
  <si>
    <t>2x4 SEISMIC FIXTURE LIGHTING CLAMP (set of 4)</t>
  </si>
  <si>
    <t>125014</t>
  </si>
  <si>
    <t>1586</t>
  </si>
  <si>
    <t>1" EMT LB Condulet w/Cover &amp; Gasket</t>
  </si>
  <si>
    <t>1594</t>
  </si>
  <si>
    <t>1/2" Locknut</t>
  </si>
  <si>
    <t>1602</t>
  </si>
  <si>
    <t>3-1/2" Locknut</t>
  </si>
  <si>
    <t>1606</t>
  </si>
  <si>
    <t>1/2" Plastic Bushing</t>
  </si>
  <si>
    <t>1614</t>
  </si>
  <si>
    <t>3-1/2" Plastic Bushing</t>
  </si>
  <si>
    <t>1702</t>
  </si>
  <si>
    <t>1" Myers Hub</t>
  </si>
  <si>
    <t>1708</t>
  </si>
  <si>
    <t>3-1/2" Myers Hub</t>
  </si>
  <si>
    <t>1815</t>
  </si>
  <si>
    <t>3-1/2" Cut &amp; Thread</t>
  </si>
  <si>
    <t>1838</t>
  </si>
  <si>
    <t>3-1/2" GRC Coupling</t>
  </si>
  <si>
    <t>1P Tgl Manual Starter-Open</t>
  </si>
  <si>
    <t>20A-2P Tgl Manual Starter-Nema 3 encl.</t>
  </si>
  <si>
    <t>2094</t>
  </si>
  <si>
    <t>3-1/2" PVC Female Adaptor</t>
  </si>
  <si>
    <t>2136</t>
  </si>
  <si>
    <t>3-1/2" PVC Coupling</t>
  </si>
  <si>
    <t>2201</t>
  </si>
  <si>
    <t>3-1/2" GRC Elbow (36" Radius)</t>
  </si>
  <si>
    <t>2346</t>
  </si>
  <si>
    <t>3-1/2" 1-Hole Strap</t>
  </si>
  <si>
    <t>2390</t>
  </si>
  <si>
    <t>3-1/2" Unistrut Strap-Rigid</t>
  </si>
  <si>
    <t>2667</t>
  </si>
  <si>
    <t>#1 THHN CU Stranded Wire</t>
  </si>
  <si>
    <t>2674</t>
  </si>
  <si>
    <t>#350MCM THHN CU Stranded Wire</t>
  </si>
  <si>
    <t>302PN1</t>
  </si>
  <si>
    <t>30A-2P Tgl Manual Starter-Nema 3 encl.</t>
  </si>
  <si>
    <t>30A/2P 3WSN 240V HD Fus Safety Sw-Nema3R</t>
  </si>
  <si>
    <t>30A/3P 4WSN 240V HD Fus Safety Sw-Nema3R</t>
  </si>
  <si>
    <t>3315</t>
  </si>
  <si>
    <t>60A 250V RK5 Time Delay Fuse</t>
  </si>
  <si>
    <t>3569</t>
  </si>
  <si>
    <t>4411</t>
  </si>
  <si>
    <t>#4-1 Wire Termination Labor</t>
  </si>
  <si>
    <t>4415</t>
  </si>
  <si>
    <t>#350 Wire Termination Labor</t>
  </si>
  <si>
    <t>20A/125V Tamper Resistant USB Charge Dup Rcpt (5-2</t>
  </si>
  <si>
    <t>4983</t>
  </si>
  <si>
    <t>2G SS Power Rcpt Plate</t>
  </si>
  <si>
    <t>603P603R</t>
  </si>
  <si>
    <t>60A/3P 4WSN 240V HD Fus Safety Sw-Nema3R</t>
  </si>
  <si>
    <t>BL</t>
  </si>
  <si>
    <t>LED Wall Sconce</t>
  </si>
  <si>
    <t>C.TRACK5</t>
  </si>
  <si>
    <t>6' Track Section</t>
  </si>
  <si>
    <t>C.TRACK8</t>
  </si>
  <si>
    <t>8' Track Section</t>
  </si>
  <si>
    <t>EXIT</t>
  </si>
  <si>
    <t>LED-1</t>
  </si>
  <si>
    <t>LED-2</t>
  </si>
  <si>
    <t>LED-4</t>
  </si>
  <si>
    <t>LED-6</t>
  </si>
  <si>
    <t>LED-7</t>
  </si>
  <si>
    <t>P4/4A</t>
  </si>
  <si>
    <t>PNL MDP</t>
  </si>
  <si>
    <t>600A Distribution Board-Nema 1</t>
  </si>
  <si>
    <t>PNL P1</t>
  </si>
  <si>
    <t>PNL P2</t>
  </si>
  <si>
    <t>PNL P3</t>
  </si>
  <si>
    <t>Walk-In Penetrations</t>
  </si>
  <si>
    <t>WSC-1</t>
  </si>
  <si>
    <t>Labor Direct (713.01 hours  @ $45.00)</t>
  </si>
  <si>
    <t>Profit (10.81%)</t>
  </si>
  <si>
    <t>9951</t>
  </si>
  <si>
    <t>Remove #2 wire (per foot)</t>
  </si>
  <si>
    <t>9958</t>
  </si>
  <si>
    <t>Remove #350MCM wire (per foot)</t>
  </si>
  <si>
    <t>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</si>
</sst>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800]dddd\,\ mmmm\ dd\,\ yyyy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3" borderId="1" applyNumberFormat="0" applyFont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/>
    <xf numFmtId="44" fontId="0" fillId="0" borderId="0" xfId="2" applyFont="1" applyAlignment="1" applyProtection="1">
      <alignment horizontal="right"/>
      <protection locked="0"/>
    </xf>
    <xf numFmtId="0" fontId="0" fillId="0" borderId="2" xfId="0" applyNumberFormat="1" applyBorder="1" applyAlignment="1" applyProtection="1">
      <alignment horizontal="left"/>
      <protection locked="0"/>
    </xf>
    <xf numFmtId="2" fontId="0" fillId="0" borderId="2" xfId="0" applyNumberFormat="1" applyBorder="1" applyAlignment="1" applyProtection="1">
      <alignment horizontal="right"/>
      <protection locked="0"/>
    </xf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2" fontId="0" fillId="0" borderId="3" xfId="0" applyNumberFormat="1" applyBorder="1" applyAlignment="1" applyProtection="1">
      <alignment horizontal="right"/>
      <protection locked="0"/>
    </xf>
    <xf numFmtId="0" fontId="0" fillId="0" borderId="0" xfId="0"/>
    <xf numFmtId="2" fontId="0" fillId="3" borderId="2" xfId="3" applyNumberFormat="1" applyFont="1" applyBorder="1" applyAlignment="1" applyProtection="1">
      <alignment horizontal="right"/>
      <protection locked="0"/>
    </xf>
    <xf numFmtId="9" fontId="0" fillId="3" borderId="2" xfId="3" applyNumberFormat="1" applyFont="1" applyBorder="1"/>
    <xf numFmtId="0" fontId="0" fillId="3" borderId="2" xfId="3" applyFont="1" applyBorder="1"/>
    <xf numFmtId="44" fontId="0" fillId="3" borderId="2" xfId="3" applyNumberFormat="1" applyFont="1" applyBorder="1"/>
    <xf numFmtId="0" fontId="2" fillId="2" borderId="4" xfId="0" applyNumberFormat="1" applyFont="1" applyFill="1" applyBorder="1" applyAlignment="1" applyProtection="1">
      <alignment horizontal="left"/>
      <protection locked="0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horizontal="center"/>
    </xf>
    <xf numFmtId="0" fontId="2" fillId="2" borderId="4" xfId="0" applyNumberFormat="1" applyFont="1" applyFill="1" applyBorder="1" applyAlignment="1" applyProtection="1">
      <alignment horizontal="right"/>
      <protection locked="0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/>
    <xf numFmtId="0" fontId="0" fillId="0" borderId="0" xfId="0" applyNumberFormat="1" applyAlignment="1" applyProtection="1">
      <alignment horizontal="left"/>
      <protection locked="0"/>
    </xf>
    <xf numFmtId="2" fontId="0" fillId="0" borderId="0" xfId="0" applyNumberFormat="1" applyAlignment="1" applyProtection="1">
      <alignment horizontal="right"/>
      <protection locked="0"/>
    </xf>
    <xf numFmtId="43" fontId="0" fillId="0" borderId="0" xfId="1" applyFont="1" applyAlignment="1" applyProtection="1">
      <alignment horizontal="right"/>
      <protection locked="0"/>
    </xf>
    <xf numFmtId="0" fontId="2" fillId="2" borderId="4" xfId="0" applyFont="1" applyFill="1" applyBorder="1" applyAlignment="1"/>
    <xf numFmtId="44" fontId="0" fillId="3" borderId="2" xfId="2" applyFont="1" applyFill="1" applyBorder="1" applyAlignment="1"/>
    <xf numFmtId="44" fontId="0" fillId="3" borderId="5" xfId="2" applyFont="1" applyFill="1" applyBorder="1" applyAlignment="1"/>
    <xf numFmtId="44" fontId="0" fillId="3" borderId="5" xfId="2" applyFont="1" applyFill="1" applyBorder="1" applyAlignment="1" applyProtection="1">
      <alignment horizontal="right"/>
      <protection locked="0"/>
    </xf>
    <xf numFmtId="44" fontId="0" fillId="3" borderId="2" xfId="2" applyFont="1" applyFill="1" applyBorder="1" applyAlignment="1" applyProtection="1">
      <alignment horizontal="right"/>
      <protection locked="0"/>
    </xf>
    <xf numFmtId="0" fontId="0" fillId="0" borderId="0" xfId="0" applyNumberFormat="1" applyAlignment="1" applyProtection="1">
      <alignment horizontal="left" indent="1"/>
      <protection locked="0"/>
    </xf>
    <xf numFmtId="0" fontId="0" fillId="0" borderId="0" xfId="0" applyAlignment="1">
      <alignment horizontal="left" indent="1"/>
    </xf>
    <xf numFmtId="2" fontId="0" fillId="0" borderId="0" xfId="0" applyNumberFormat="1" applyAlignment="1" applyProtection="1">
      <alignment horizontal="center"/>
      <protection locked="0"/>
    </xf>
    <xf numFmtId="2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/>
    <xf numFmtId="0" fontId="2" fillId="2" borderId="4" xfId="0" applyFont="1" applyFill="1" applyBorder="1" applyAlignment="1">
      <alignment horizontal="center"/>
    </xf>
    <xf numFmtId="0" fontId="0" fillId="0" borderId="0" xfId="0" applyBorder="1" applyAlignment="1">
      <alignment horizontal="left" indent="1"/>
    </xf>
    <xf numFmtId="0" fontId="0" fillId="0" borderId="0" xfId="0" applyFill="1" applyBorder="1" applyAlignment="1">
      <alignment horizontal="left" indent="1"/>
    </xf>
    <xf numFmtId="43" fontId="0" fillId="0" borderId="0" xfId="1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NumberFormat="1" applyFont="1" applyFill="1" applyBorder="1" applyAlignment="1" applyProtection="1">
      <alignment horizontal="left"/>
      <protection locked="0"/>
    </xf>
    <xf numFmtId="0" fontId="2" fillId="2" borderId="0" xfId="0" applyNumberFormat="1" applyFont="1" applyFill="1" applyBorder="1" applyAlignment="1" applyProtection="1">
      <alignment horizontal="right"/>
      <protection locked="0"/>
    </xf>
    <xf numFmtId="0" fontId="2" fillId="2" borderId="0" xfId="0" applyNumberFormat="1" applyFont="1" applyFill="1" applyBorder="1" applyAlignment="1" applyProtection="1">
      <alignment horizontal="center"/>
      <protection locked="0"/>
    </xf>
    <xf numFmtId="44" fontId="0" fillId="0" borderId="0" xfId="2" applyNumberFormat="1" applyFont="1" applyAlignment="1" applyProtection="1">
      <alignment horizontal="right"/>
      <protection locked="0"/>
    </xf>
    <xf numFmtId="0" fontId="3" fillId="0" borderId="0" xfId="0" applyFont="1" applyAlignment="1">
      <alignment horizontal="left" indent="1"/>
    </xf>
    <xf numFmtId="0" fontId="0" fillId="0" borderId="0" xfId="0"/>
    <xf numFmtId="0" fontId="0" fillId="0" borderId="2" xfId="0" applyNumberFormat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0" fillId="0" borderId="9" xfId="0" applyBorder="1" applyAlignment="1">
      <alignment horizontal="left" indent="1"/>
    </xf>
    <xf numFmtId="164" fontId="0" fillId="0" borderId="9" xfId="0" applyNumberFormat="1" applyBorder="1" applyAlignment="1">
      <alignment horizontal="left" indent="1"/>
    </xf>
    <xf numFmtId="0" fontId="2" fillId="2" borderId="4" xfId="0" applyFont="1" applyFill="1" applyBorder="1" applyAlignment="1">
      <alignment horizontal="center"/>
    </xf>
    <xf numFmtId="44" fontId="0" fillId="0" borderId="6" xfId="2" applyFont="1" applyBorder="1" applyAlignment="1">
      <alignment horizontal="center"/>
    </xf>
    <xf numFmtId="44" fontId="0" fillId="0" borderId="0" xfId="2" applyFont="1" applyAlignment="1">
      <alignment horizontal="center"/>
    </xf>
    <xf numFmtId="4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44" fontId="0" fillId="0" borderId="7" xfId="2" applyFont="1" applyBorder="1" applyAlignment="1">
      <alignment horizontal="center"/>
    </xf>
    <xf numFmtId="44" fontId="0" fillId="0" borderId="3" xfId="2" applyFont="1" applyBorder="1" applyAlignment="1">
      <alignment horizontal="center"/>
    </xf>
    <xf numFmtId="0" fontId="0" fillId="0" borderId="7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0" fontId="0" fillId="0" borderId="3" xfId="0" applyBorder="1" applyAlignment="1">
      <alignment horizontal="right" indent="1"/>
    </xf>
    <xf numFmtId="44" fontId="0" fillId="0" borderId="2" xfId="2" applyFont="1" applyBorder="1" applyAlignment="1">
      <alignment horizontal="right" indent="1"/>
    </xf>
    <xf numFmtId="2" fontId="0" fillId="3" borderId="2" xfId="3" applyNumberFormat="1" applyFont="1" applyBorder="1" applyAlignment="1">
      <alignment horizontal="right" indent="1"/>
    </xf>
    <xf numFmtId="0" fontId="0" fillId="3" borderId="2" xfId="3" applyFont="1" applyBorder="1" applyAlignment="1">
      <alignment horizontal="right" indent="1"/>
    </xf>
    <xf numFmtId="44" fontId="0" fillId="4" borderId="2" xfId="3" applyNumberFormat="1" applyFont="1" applyFill="1" applyBorder="1" applyAlignment="1">
      <alignment horizontal="center"/>
    </xf>
    <xf numFmtId="0" fontId="0" fillId="0" borderId="2" xfId="0" applyBorder="1" applyAlignment="1">
      <alignment horizontal="right" indent="1"/>
    </xf>
    <xf numFmtId="43" fontId="0" fillId="3" borderId="7" xfId="3" applyNumberFormat="1" applyFont="1" applyBorder="1" applyAlignment="1">
      <alignment horizontal="center"/>
    </xf>
    <xf numFmtId="43" fontId="0" fillId="3" borderId="3" xfId="3" applyNumberFormat="1" applyFont="1" applyBorder="1" applyAlignment="1">
      <alignment horizontal="center"/>
    </xf>
    <xf numFmtId="44" fontId="0" fillId="0" borderId="2" xfId="0" applyNumberFormat="1" applyBorder="1" applyAlignment="1">
      <alignment horizontal="right" indent="1"/>
    </xf>
    <xf numFmtId="10" fontId="0" fillId="0" borderId="2" xfId="4" applyNumberFormat="1" applyFont="1" applyBorder="1" applyAlignment="1">
      <alignment horizontal="right" indent="1"/>
    </xf>
    <xf numFmtId="44" fontId="0" fillId="0" borderId="2" xfId="2" applyFont="1" applyBorder="1" applyAlignment="1">
      <alignment horizontal="center"/>
    </xf>
    <xf numFmtId="44" fontId="0" fillId="0" borderId="0" xfId="2" applyFont="1"/>
    <xf numFmtId="44" fontId="0" fillId="0" borderId="0" xfId="2" applyFont="1" applyBorder="1"/>
  </cellXfs>
  <cellStyles count="5">
    <cellStyle name="Comma" xfId="1" builtinId="3"/>
    <cellStyle name="Currency" xfId="2" builtinId="4"/>
    <cellStyle name="Normal" xfId="0" builtinId="0"/>
    <cellStyle name="Note" xfId="3" builtinId="10"/>
    <cellStyle name="Percent" xfId="4" builtinId="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7"/>
  <sheetViews>
    <sheetView tabSelected="1" workbookViewId="0">
      <selection activeCell="H4" sqref="H4"/>
    </sheetView>
  </sheetViews>
  <sheetFormatPr defaultRowHeight="15" x14ac:dyDescent="0.25"/>
  <cols>
    <col min="1" max="1" width="36.5703125" bestFit="1" customWidth="1"/>
    <col min="2" max="2" width="46.5703125" bestFit="1" customWidth="1"/>
    <col min="3" max="3" width="9" customWidth="1"/>
    <col min="4" max="4" width="12.42578125" customWidth="1"/>
    <col min="5" max="5" width="11" style="5" customWidth="1"/>
    <col min="6" max="6" width="9.5703125" bestFit="1" customWidth="1"/>
    <col min="7" max="7" width="9.7109375" bestFit="1" customWidth="1"/>
    <col min="8" max="8" width="10.140625" style="5" bestFit="1" customWidth="1"/>
    <col min="9" max="9" width="11.140625" customWidth="1"/>
    <col min="10" max="10" width="8.7109375" bestFit="1" customWidth="1"/>
  </cols>
  <sheetData>
    <row r="1" spans="1:9" ht="15.75" thickBot="1" x14ac:dyDescent="0.3">
      <c r="A1" s="13" t="s">
        <v>0</v>
      </c>
      <c r="B1" s="16" t="s">
        <v>1</v>
      </c>
    </row>
    <row r="2" spans="1:9" x14ac:dyDescent="0.25">
      <c r="A2" s="45" t="s">
        <v>2</v>
      </c>
      <c r="B2" s="2">
        <f>SUM(F42:F300)</f>
        <v>22637.91</v>
      </c>
      <c r="E2" s="5" t="s">
        <v>169</v>
      </c>
      <c r="F2" s="46" t="s">
        <v>483</v>
      </c>
      <c r="G2" s="46"/>
      <c r="H2" s="46"/>
      <c r="I2" s="46"/>
    </row>
    <row r="3" spans="1:9" x14ac:dyDescent="0.25">
      <c r="A3" s="45" t="s">
        <v>3</v>
      </c>
      <c r="B3" s="2">
        <f>SUM(E22:E25)</f>
        <v>0</v>
      </c>
      <c r="E3" s="5" t="s">
        <v>170</v>
      </c>
      <c r="F3" s="47">
        <v>43476</v>
      </c>
      <c r="G3" s="47"/>
      <c r="H3" s="47"/>
      <c r="I3" s="47"/>
    </row>
    <row r="4" spans="1:9" x14ac:dyDescent="0.25">
      <c r="A4" s="45" t="s">
        <v>121</v>
      </c>
      <c r="B4" s="2">
        <f>(B2+B3)*C4</f>
        <v>1811.0328</v>
      </c>
      <c r="C4" s="11">
        <v>0.08</v>
      </c>
    </row>
    <row r="5" spans="1:9" x14ac:dyDescent="0.25">
      <c r="A5" s="45" t="s">
        <v>4</v>
      </c>
      <c r="B5" s="2">
        <f>SUM(B2:B4)</f>
        <v>24448.942800000001</v>
      </c>
      <c r="E5" s="55" t="s">
        <v>66</v>
      </c>
      <c r="F5" s="56"/>
      <c r="G5" s="57"/>
      <c r="H5" s="51">
        <f>B18</f>
        <v>63741.628499999992</v>
      </c>
      <c r="I5" s="52"/>
    </row>
    <row r="6" spans="1:9" x14ac:dyDescent="0.25">
      <c r="A6" s="45" t="s">
        <v>477</v>
      </c>
      <c r="B6" s="2">
        <f>H7*C6</f>
        <v>32085.449999999993</v>
      </c>
      <c r="C6" s="12">
        <v>45</v>
      </c>
      <c r="E6" s="62" t="s">
        <v>70</v>
      </c>
      <c r="F6" s="62"/>
      <c r="G6" s="62"/>
      <c r="H6" s="61">
        <v>63745</v>
      </c>
      <c r="I6" s="61"/>
    </row>
    <row r="7" spans="1:9" x14ac:dyDescent="0.25">
      <c r="A7" s="45" t="s">
        <v>5</v>
      </c>
      <c r="B7" s="2">
        <v>0</v>
      </c>
      <c r="E7" s="55" t="s">
        <v>61</v>
      </c>
      <c r="F7" s="56"/>
      <c r="G7" s="57"/>
      <c r="H7" s="59">
        <f>SUM(I42:I300)</f>
        <v>713.00999999999988</v>
      </c>
      <c r="I7" s="60"/>
    </row>
    <row r="8" spans="1:9" x14ac:dyDescent="0.25">
      <c r="A8" s="45" t="s">
        <v>6</v>
      </c>
      <c r="B8" s="2">
        <f>B6+B7</f>
        <v>32085.449999999993</v>
      </c>
      <c r="E8" s="55" t="s">
        <v>62</v>
      </c>
      <c r="F8" s="56"/>
      <c r="G8" s="57"/>
      <c r="H8" s="58">
        <f>(H6-B12)/H7</f>
        <v>8.5771689036619492</v>
      </c>
      <c r="I8" s="58"/>
    </row>
    <row r="9" spans="1:9" x14ac:dyDescent="0.25">
      <c r="A9" s="45" t="s">
        <v>7</v>
      </c>
      <c r="B9" s="2">
        <f>SUM(E28:F31)+SUM(H34:I39)</f>
        <v>1095</v>
      </c>
      <c r="E9" s="55" t="s">
        <v>63</v>
      </c>
      <c r="F9" s="56"/>
      <c r="G9" s="57"/>
      <c r="H9" s="66">
        <f>(H6-B12)/B15</f>
        <v>9.5943692433273914E-2</v>
      </c>
      <c r="I9" s="66"/>
    </row>
    <row r="10" spans="1:9" x14ac:dyDescent="0.25">
      <c r="A10" s="45" t="s">
        <v>8</v>
      </c>
      <c r="B10" s="2">
        <v>0</v>
      </c>
      <c r="E10" s="55" t="s">
        <v>64</v>
      </c>
      <c r="F10" s="56"/>
      <c r="G10" s="57"/>
      <c r="H10" s="65">
        <f>H6-B12</f>
        <v>6115.6072000000058</v>
      </c>
      <c r="I10" s="65"/>
    </row>
    <row r="11" spans="1:9" x14ac:dyDescent="0.25">
      <c r="A11" s="45" t="s">
        <v>9</v>
      </c>
      <c r="B11" s="2"/>
    </row>
    <row r="12" spans="1:9" x14ac:dyDescent="0.25">
      <c r="A12" s="45" t="s">
        <v>10</v>
      </c>
      <c r="B12" s="2">
        <f>B5+B8+B9+B10+B11</f>
        <v>57629.392799999994</v>
      </c>
      <c r="E12" s="55" t="s">
        <v>65</v>
      </c>
      <c r="F12" s="56"/>
      <c r="G12" s="57"/>
      <c r="H12" s="67">
        <f>IF(H14&gt;0,H6/H14,0)</f>
        <v>31.463474827245804</v>
      </c>
      <c r="I12" s="67"/>
    </row>
    <row r="13" spans="1:9" x14ac:dyDescent="0.25">
      <c r="A13" s="45" t="s">
        <v>212</v>
      </c>
      <c r="B13" s="2">
        <f>B12*C13</f>
        <v>0</v>
      </c>
      <c r="C13" s="10">
        <v>0</v>
      </c>
      <c r="E13" s="55" t="s">
        <v>67</v>
      </c>
      <c r="F13" s="56"/>
      <c r="G13" s="57"/>
      <c r="H13" s="53">
        <f>IF(H14&gt;0,B6/H14,0)</f>
        <v>15.83684600197433</v>
      </c>
      <c r="I13" s="54"/>
    </row>
    <row r="14" spans="1:9" x14ac:dyDescent="0.25">
      <c r="A14" s="45" t="s">
        <v>478</v>
      </c>
      <c r="B14" s="41">
        <f>B5*C14</f>
        <v>6112.2357000000002</v>
      </c>
      <c r="C14" s="10">
        <v>0.25</v>
      </c>
      <c r="E14" s="55" t="s">
        <v>68</v>
      </c>
      <c r="F14" s="56"/>
      <c r="G14" s="57"/>
      <c r="H14" s="63">
        <v>2026</v>
      </c>
      <c r="I14" s="64"/>
    </row>
    <row r="15" spans="1:9" x14ac:dyDescent="0.25">
      <c r="A15" s="45" t="s">
        <v>11</v>
      </c>
      <c r="B15" s="2">
        <f>SUM(B12:B14)</f>
        <v>63741.628499999992</v>
      </c>
      <c r="C15" s="11"/>
    </row>
    <row r="16" spans="1:9" x14ac:dyDescent="0.25">
      <c r="A16" s="45" t="s">
        <v>12</v>
      </c>
      <c r="B16" s="2">
        <v>0</v>
      </c>
    </row>
    <row r="17" spans="1:8" x14ac:dyDescent="0.25">
      <c r="A17" s="45" t="s">
        <v>13</v>
      </c>
      <c r="B17" s="2">
        <f>B15+B16</f>
        <v>63741.628499999992</v>
      </c>
    </row>
    <row r="18" spans="1:8" x14ac:dyDescent="0.25">
      <c r="A18" s="45" t="s">
        <v>14</v>
      </c>
      <c r="B18" s="2">
        <f>B15</f>
        <v>63741.628499999992</v>
      </c>
    </row>
    <row r="19" spans="1:8" x14ac:dyDescent="0.25">
      <c r="A19" s="45" t="s">
        <v>15</v>
      </c>
      <c r="B19" s="22">
        <v>0.43</v>
      </c>
    </row>
    <row r="21" spans="1:8" ht="15.75" thickBot="1" x14ac:dyDescent="0.3">
      <c r="A21" s="13" t="s">
        <v>16</v>
      </c>
      <c r="B21" s="13" t="s">
        <v>17</v>
      </c>
      <c r="C21" s="14" t="s">
        <v>18</v>
      </c>
      <c r="D21" s="14" t="s">
        <v>19</v>
      </c>
      <c r="E21" s="48" t="s">
        <v>33</v>
      </c>
      <c r="F21" s="48"/>
    </row>
    <row r="22" spans="1:8" x14ac:dyDescent="0.25">
      <c r="A22" s="28" t="s">
        <v>34</v>
      </c>
      <c r="B22" s="28" t="s">
        <v>35</v>
      </c>
      <c r="C22" s="30">
        <v>1</v>
      </c>
      <c r="D22" s="26">
        <v>0</v>
      </c>
      <c r="E22" s="49">
        <f>C22*D22</f>
        <v>0</v>
      </c>
      <c r="F22" s="50"/>
    </row>
    <row r="23" spans="1:8" x14ac:dyDescent="0.25">
      <c r="A23" s="28" t="s">
        <v>34</v>
      </c>
      <c r="B23" s="28" t="s">
        <v>36</v>
      </c>
      <c r="C23" s="30">
        <v>1</v>
      </c>
      <c r="D23" s="27">
        <v>0</v>
      </c>
      <c r="E23" s="49">
        <f t="shared" ref="E23" si="0">C23*D23</f>
        <v>0</v>
      </c>
      <c r="F23" s="50"/>
    </row>
    <row r="24" spans="1:8" x14ac:dyDescent="0.25">
      <c r="A24" s="28" t="s">
        <v>34</v>
      </c>
      <c r="B24" s="28"/>
      <c r="C24" s="30">
        <v>1</v>
      </c>
      <c r="D24" s="27">
        <v>0</v>
      </c>
      <c r="E24" s="49">
        <f t="shared" ref="E24:E25" si="1">C24*D24</f>
        <v>0</v>
      </c>
      <c r="F24" s="50"/>
    </row>
    <row r="25" spans="1:8" x14ac:dyDescent="0.25">
      <c r="A25" s="28" t="s">
        <v>34</v>
      </c>
      <c r="B25" s="28"/>
      <c r="C25" s="30">
        <v>1</v>
      </c>
      <c r="D25" s="27">
        <v>0</v>
      </c>
      <c r="E25" s="49">
        <f t="shared" si="1"/>
        <v>0</v>
      </c>
      <c r="F25" s="50"/>
    </row>
    <row r="26" spans="1:8" s="19" customFormat="1" x14ac:dyDescent="0.25">
      <c r="A26" s="20"/>
      <c r="B26" s="20"/>
      <c r="C26" s="21"/>
      <c r="E26" s="6"/>
      <c r="H26" s="5"/>
    </row>
    <row r="27" spans="1:8" s="19" customFormat="1" ht="15.75" thickBot="1" x14ac:dyDescent="0.3">
      <c r="A27" s="23" t="s">
        <v>39</v>
      </c>
      <c r="B27" s="23" t="s">
        <v>69</v>
      </c>
      <c r="C27" s="15" t="s">
        <v>18</v>
      </c>
      <c r="D27" s="15" t="s">
        <v>19</v>
      </c>
      <c r="E27" s="48" t="s">
        <v>33</v>
      </c>
      <c r="F27" s="48"/>
      <c r="H27" s="5"/>
    </row>
    <row r="28" spans="1:8" s="19" customFormat="1" x14ac:dyDescent="0.25">
      <c r="A28" s="29" t="s">
        <v>40</v>
      </c>
      <c r="B28" s="29"/>
      <c r="C28" s="31">
        <v>1</v>
      </c>
      <c r="D28" s="25">
        <v>0</v>
      </c>
      <c r="E28" s="68">
        <f>C28*D28</f>
        <v>0</v>
      </c>
      <c r="F28" s="68"/>
      <c r="H28" s="5"/>
    </row>
    <row r="29" spans="1:8" s="19" customFormat="1" x14ac:dyDescent="0.25">
      <c r="A29" s="29" t="s">
        <v>41</v>
      </c>
      <c r="B29" s="29"/>
      <c r="C29" s="31">
        <v>1</v>
      </c>
      <c r="D29" s="24">
        <v>0</v>
      </c>
      <c r="E29" s="68">
        <f t="shared" ref="E29:E30" si="2">C29*D29</f>
        <v>0</v>
      </c>
      <c r="F29" s="68"/>
      <c r="H29" s="5"/>
    </row>
    <row r="30" spans="1:8" s="19" customFormat="1" x14ac:dyDescent="0.25">
      <c r="A30" s="29" t="s">
        <v>42</v>
      </c>
      <c r="B30" s="29"/>
      <c r="C30" s="31">
        <v>1</v>
      </c>
      <c r="D30" s="24">
        <v>0</v>
      </c>
      <c r="E30" s="68">
        <f t="shared" si="2"/>
        <v>0</v>
      </c>
      <c r="F30" s="68"/>
      <c r="H30" s="5"/>
    </row>
    <row r="31" spans="1:8" s="32" customFormat="1" x14ac:dyDescent="0.25">
      <c r="A31" s="29" t="s">
        <v>167</v>
      </c>
      <c r="B31" s="29"/>
      <c r="C31" s="31">
        <v>1</v>
      </c>
      <c r="D31" s="24">
        <v>0</v>
      </c>
      <c r="E31" s="68">
        <f t="shared" ref="E31" si="3">C31*D31</f>
        <v>0</v>
      </c>
      <c r="F31" s="68"/>
      <c r="H31" s="5"/>
    </row>
    <row r="32" spans="1:8" s="32" customFormat="1" x14ac:dyDescent="0.25">
      <c r="A32" s="29"/>
      <c r="E32" s="5"/>
      <c r="H32" s="5"/>
    </row>
    <row r="33" spans="1:10" s="32" customFormat="1" ht="15.75" thickBot="1" x14ac:dyDescent="0.3">
      <c r="A33" s="23" t="s">
        <v>166</v>
      </c>
      <c r="B33" s="23" t="s">
        <v>69</v>
      </c>
      <c r="C33" s="33" t="s">
        <v>18</v>
      </c>
      <c r="D33" s="33" t="s">
        <v>19</v>
      </c>
      <c r="E33" s="37" t="s">
        <v>146</v>
      </c>
      <c r="F33" s="33" t="s">
        <v>147</v>
      </c>
      <c r="G33" s="33" t="s">
        <v>148</v>
      </c>
      <c r="H33" s="48" t="s">
        <v>33</v>
      </c>
      <c r="I33" s="48"/>
    </row>
    <row r="34" spans="1:10" s="19" customFormat="1" x14ac:dyDescent="0.25">
      <c r="A34" s="29" t="s">
        <v>43</v>
      </c>
      <c r="B34" s="29" t="s">
        <v>150</v>
      </c>
      <c r="C34" s="31">
        <v>1</v>
      </c>
      <c r="D34" s="24">
        <v>0</v>
      </c>
      <c r="E34" s="6"/>
      <c r="F34" s="6"/>
      <c r="G34" s="6"/>
      <c r="H34" s="69">
        <f t="shared" ref="H34:H39" si="4">C34*D34</f>
        <v>0</v>
      </c>
      <c r="I34" s="69"/>
    </row>
    <row r="35" spans="1:10" s="19" customFormat="1" x14ac:dyDescent="0.25">
      <c r="A35" s="34" t="s">
        <v>144</v>
      </c>
      <c r="B35" s="34" t="s">
        <v>145</v>
      </c>
      <c r="C35" s="31">
        <v>1</v>
      </c>
      <c r="D35" s="24">
        <v>175</v>
      </c>
      <c r="E35" s="6"/>
      <c r="F35" s="6"/>
      <c r="G35" s="36"/>
      <c r="H35" s="69">
        <f t="shared" si="4"/>
        <v>175</v>
      </c>
      <c r="I35" s="69"/>
    </row>
    <row r="36" spans="1:10" s="19" customFormat="1" x14ac:dyDescent="0.25">
      <c r="A36" s="34" t="s">
        <v>140</v>
      </c>
      <c r="B36" s="42" t="s">
        <v>391</v>
      </c>
      <c r="C36" s="31">
        <v>1</v>
      </c>
      <c r="D36" s="24">
        <v>300</v>
      </c>
      <c r="E36" s="6"/>
      <c r="F36" s="6"/>
      <c r="G36" s="36"/>
      <c r="H36" s="69">
        <f t="shared" si="4"/>
        <v>300</v>
      </c>
      <c r="I36" s="69"/>
    </row>
    <row r="37" spans="1:10" s="19" customFormat="1" x14ac:dyDescent="0.25">
      <c r="A37" s="34" t="s">
        <v>140</v>
      </c>
      <c r="B37" s="42" t="s">
        <v>392</v>
      </c>
      <c r="C37" s="31">
        <v>1</v>
      </c>
      <c r="D37" s="24">
        <v>170</v>
      </c>
      <c r="E37" s="6"/>
      <c r="F37" s="6"/>
      <c r="G37" s="36"/>
      <c r="H37" s="69">
        <f t="shared" si="4"/>
        <v>170</v>
      </c>
      <c r="I37" s="69"/>
    </row>
    <row r="38" spans="1:10" s="19" customFormat="1" x14ac:dyDescent="0.25">
      <c r="A38" s="17"/>
      <c r="B38" s="34"/>
      <c r="C38" s="31">
        <v>1</v>
      </c>
      <c r="D38" s="24">
        <v>0</v>
      </c>
      <c r="E38" s="6"/>
      <c r="F38" s="6"/>
      <c r="G38" s="36"/>
      <c r="H38" s="69">
        <f t="shared" si="4"/>
        <v>0</v>
      </c>
      <c r="I38" s="69"/>
    </row>
    <row r="39" spans="1:10" s="19" customFormat="1" x14ac:dyDescent="0.25">
      <c r="A39" s="35" t="s">
        <v>149</v>
      </c>
      <c r="B39" s="34" t="s">
        <v>168</v>
      </c>
      <c r="C39" s="31">
        <v>3</v>
      </c>
      <c r="D39" s="24">
        <v>150</v>
      </c>
      <c r="E39" s="6"/>
      <c r="F39" s="6"/>
      <c r="G39" s="36"/>
      <c r="H39" s="69">
        <f t="shared" si="4"/>
        <v>450</v>
      </c>
      <c r="I39" s="69"/>
    </row>
    <row r="40" spans="1:10" x14ac:dyDescent="0.25">
      <c r="A40" s="17"/>
      <c r="B40" s="17"/>
      <c r="C40" s="17"/>
      <c r="D40" s="17"/>
      <c r="E40" s="18"/>
      <c r="F40" s="17"/>
      <c r="G40" s="17"/>
      <c r="H40" s="18"/>
      <c r="I40" s="17"/>
      <c r="J40" s="17"/>
    </row>
    <row r="41" spans="1:10" ht="15.75" thickBot="1" x14ac:dyDescent="0.3">
      <c r="A41" s="38" t="s">
        <v>20</v>
      </c>
      <c r="B41" s="38" t="s">
        <v>17</v>
      </c>
      <c r="C41" s="39" t="s">
        <v>18</v>
      </c>
      <c r="D41" s="39" t="s">
        <v>19</v>
      </c>
      <c r="E41" s="40" t="s">
        <v>21</v>
      </c>
      <c r="F41" s="39" t="s">
        <v>22</v>
      </c>
      <c r="G41" s="39" t="s">
        <v>23</v>
      </c>
      <c r="H41" s="40" t="s">
        <v>24</v>
      </c>
      <c r="I41" s="39" t="s">
        <v>25</v>
      </c>
      <c r="J41" s="13" t="s">
        <v>26</v>
      </c>
    </row>
    <row r="42" spans="1:10" x14ac:dyDescent="0.25">
      <c r="A42" s="3" t="s">
        <v>213</v>
      </c>
      <c r="B42" s="3" t="s">
        <v>214</v>
      </c>
      <c r="C42" s="4">
        <v>453</v>
      </c>
      <c r="D42" s="4">
        <v>45.73</v>
      </c>
      <c r="E42" s="3" t="s">
        <v>27</v>
      </c>
      <c r="F42" s="9">
        <v>207.16</v>
      </c>
      <c r="G42" s="7">
        <v>2.5</v>
      </c>
      <c r="H42" s="3" t="s">
        <v>27</v>
      </c>
      <c r="I42" s="9">
        <v>11.33</v>
      </c>
      <c r="J42" s="1"/>
    </row>
    <row r="43" spans="1:10" x14ac:dyDescent="0.25">
      <c r="A43" s="3" t="s">
        <v>71</v>
      </c>
      <c r="B43" s="3" t="s">
        <v>72</v>
      </c>
      <c r="C43" s="4">
        <v>2027</v>
      </c>
      <c r="D43" s="4">
        <v>70.930000000000007</v>
      </c>
      <c r="E43" s="3" t="s">
        <v>27</v>
      </c>
      <c r="F43" s="9">
        <v>1437.75</v>
      </c>
      <c r="G43" s="7">
        <v>2.7</v>
      </c>
      <c r="H43" s="3" t="s">
        <v>27</v>
      </c>
      <c r="I43" s="9">
        <v>54.73</v>
      </c>
      <c r="J43" s="1"/>
    </row>
    <row r="44" spans="1:10" x14ac:dyDescent="0.25">
      <c r="A44" s="3" t="s">
        <v>73</v>
      </c>
      <c r="B44" s="3" t="s">
        <v>74</v>
      </c>
      <c r="C44" s="4">
        <v>628</v>
      </c>
      <c r="D44" s="4">
        <v>125.88</v>
      </c>
      <c r="E44" s="3" t="s">
        <v>27</v>
      </c>
      <c r="F44" s="9">
        <v>790.53</v>
      </c>
      <c r="G44" s="7">
        <v>2.75</v>
      </c>
      <c r="H44" s="3" t="s">
        <v>27</v>
      </c>
      <c r="I44" s="9">
        <v>17.27</v>
      </c>
      <c r="J44" s="1"/>
    </row>
    <row r="45" spans="1:10" x14ac:dyDescent="0.25">
      <c r="A45" s="3" t="s">
        <v>171</v>
      </c>
      <c r="B45" s="3" t="s">
        <v>172</v>
      </c>
      <c r="C45" s="4">
        <v>94</v>
      </c>
      <c r="D45" s="4">
        <v>204.4</v>
      </c>
      <c r="E45" s="3" t="s">
        <v>27</v>
      </c>
      <c r="F45" s="9">
        <v>192.14</v>
      </c>
      <c r="G45" s="7">
        <v>3</v>
      </c>
      <c r="H45" s="3" t="s">
        <v>27</v>
      </c>
      <c r="I45" s="9">
        <v>2.82</v>
      </c>
      <c r="J45" s="1"/>
    </row>
    <row r="46" spans="1:10" x14ac:dyDescent="0.25">
      <c r="A46" s="3" t="s">
        <v>215</v>
      </c>
      <c r="B46" s="3" t="s">
        <v>216</v>
      </c>
      <c r="C46" s="4">
        <v>92</v>
      </c>
      <c r="D46" s="4">
        <v>298.24</v>
      </c>
      <c r="E46" s="3" t="s">
        <v>27</v>
      </c>
      <c r="F46" s="9">
        <v>274.38</v>
      </c>
      <c r="G46" s="7">
        <v>3.75</v>
      </c>
      <c r="H46" s="3" t="s">
        <v>27</v>
      </c>
      <c r="I46" s="9">
        <v>3.45</v>
      </c>
      <c r="J46" s="1"/>
    </row>
    <row r="47" spans="1:10" x14ac:dyDescent="0.25">
      <c r="A47" s="3" t="s">
        <v>217</v>
      </c>
      <c r="B47" s="3" t="s">
        <v>218</v>
      </c>
      <c r="C47" s="4">
        <v>45</v>
      </c>
      <c r="D47" s="4">
        <v>466.44</v>
      </c>
      <c r="E47" s="3" t="s">
        <v>27</v>
      </c>
      <c r="F47" s="9">
        <v>209.9</v>
      </c>
      <c r="G47" s="7">
        <v>5</v>
      </c>
      <c r="H47" s="3" t="s">
        <v>27</v>
      </c>
      <c r="I47" s="9">
        <v>2.25</v>
      </c>
      <c r="J47" s="1"/>
    </row>
    <row r="48" spans="1:10" x14ac:dyDescent="0.25">
      <c r="A48" s="3" t="s">
        <v>219</v>
      </c>
      <c r="B48" s="3" t="s">
        <v>220</v>
      </c>
      <c r="C48" s="4">
        <v>50</v>
      </c>
      <c r="D48" s="4">
        <v>234.68</v>
      </c>
      <c r="E48" s="3" t="s">
        <v>27</v>
      </c>
      <c r="F48" s="9">
        <v>117.34</v>
      </c>
      <c r="G48" s="7">
        <v>3.25</v>
      </c>
      <c r="H48" s="3" t="s">
        <v>27</v>
      </c>
      <c r="I48" s="9">
        <v>1.63</v>
      </c>
      <c r="J48" s="1"/>
    </row>
    <row r="49" spans="1:10" x14ac:dyDescent="0.25">
      <c r="A49" s="3" t="s">
        <v>75</v>
      </c>
      <c r="B49" s="3" t="s">
        <v>76</v>
      </c>
      <c r="C49" s="4">
        <v>85</v>
      </c>
      <c r="D49" s="4">
        <v>225.02</v>
      </c>
      <c r="E49" s="3" t="s">
        <v>27</v>
      </c>
      <c r="F49" s="9">
        <v>191.27</v>
      </c>
      <c r="G49" s="7">
        <v>3.5</v>
      </c>
      <c r="H49" s="3" t="s">
        <v>27</v>
      </c>
      <c r="I49" s="9">
        <v>2.98</v>
      </c>
      <c r="J49" s="1"/>
    </row>
    <row r="50" spans="1:10" x14ac:dyDescent="0.25">
      <c r="A50" s="3" t="s">
        <v>221</v>
      </c>
      <c r="B50" s="3" t="s">
        <v>222</v>
      </c>
      <c r="C50" s="4">
        <v>92</v>
      </c>
      <c r="D50" s="4">
        <v>333.66</v>
      </c>
      <c r="E50" s="3" t="s">
        <v>27</v>
      </c>
      <c r="F50" s="9">
        <v>306.97000000000003</v>
      </c>
      <c r="G50" s="7">
        <v>3.75</v>
      </c>
      <c r="H50" s="3" t="s">
        <v>27</v>
      </c>
      <c r="I50" s="9">
        <v>3.45</v>
      </c>
      <c r="J50" s="1"/>
    </row>
    <row r="51" spans="1:10" x14ac:dyDescent="0.25">
      <c r="A51" s="3" t="s">
        <v>223</v>
      </c>
      <c r="B51" s="3" t="s">
        <v>224</v>
      </c>
      <c r="C51" s="4">
        <v>12</v>
      </c>
      <c r="D51" s="4">
        <v>446.58</v>
      </c>
      <c r="E51" s="3" t="s">
        <v>27</v>
      </c>
      <c r="F51" s="9">
        <v>53.59</v>
      </c>
      <c r="G51" s="7">
        <v>4</v>
      </c>
      <c r="H51" s="3" t="s">
        <v>27</v>
      </c>
      <c r="I51" s="9">
        <v>0.48</v>
      </c>
      <c r="J51" s="1"/>
    </row>
    <row r="52" spans="1:10" x14ac:dyDescent="0.25">
      <c r="A52" s="3" t="s">
        <v>225</v>
      </c>
      <c r="B52" s="3" t="s">
        <v>226</v>
      </c>
      <c r="C52" s="4">
        <v>4</v>
      </c>
      <c r="D52" s="4">
        <v>700.16</v>
      </c>
      <c r="E52" s="3" t="s">
        <v>27</v>
      </c>
      <c r="F52" s="9">
        <v>28.01</v>
      </c>
      <c r="G52" s="7">
        <v>5</v>
      </c>
      <c r="H52" s="3" t="s">
        <v>27</v>
      </c>
      <c r="I52" s="9">
        <v>0.2</v>
      </c>
      <c r="J52" s="1"/>
    </row>
    <row r="53" spans="1:10" x14ac:dyDescent="0.25">
      <c r="A53" s="3" t="s">
        <v>393</v>
      </c>
      <c r="B53" s="3" t="s">
        <v>394</v>
      </c>
      <c r="C53" s="4">
        <v>14</v>
      </c>
      <c r="D53" s="4">
        <v>1840.38</v>
      </c>
      <c r="E53" s="3" t="s">
        <v>27</v>
      </c>
      <c r="F53" s="9">
        <v>257.64999999999998</v>
      </c>
      <c r="G53" s="7">
        <v>10</v>
      </c>
      <c r="H53" s="3" t="s">
        <v>27</v>
      </c>
      <c r="I53" s="9">
        <v>1.4</v>
      </c>
      <c r="J53" s="1"/>
    </row>
    <row r="54" spans="1:10" x14ac:dyDescent="0.25">
      <c r="A54" s="3" t="s">
        <v>227</v>
      </c>
      <c r="B54" s="3" t="s">
        <v>228</v>
      </c>
      <c r="C54" s="4">
        <v>12</v>
      </c>
      <c r="D54" s="4">
        <v>53.55</v>
      </c>
      <c r="E54" s="3" t="s">
        <v>27</v>
      </c>
      <c r="F54" s="9">
        <v>6.43</v>
      </c>
      <c r="G54" s="7">
        <v>1.75</v>
      </c>
      <c r="H54" s="3" t="s">
        <v>27</v>
      </c>
      <c r="I54" s="9">
        <v>0.21</v>
      </c>
      <c r="J54" s="1"/>
    </row>
    <row r="55" spans="1:10" x14ac:dyDescent="0.25">
      <c r="A55" s="3" t="s">
        <v>173</v>
      </c>
      <c r="B55" s="3" t="s">
        <v>174</v>
      </c>
      <c r="C55" s="4">
        <v>72</v>
      </c>
      <c r="D55" s="4">
        <v>102.46</v>
      </c>
      <c r="E55" s="3" t="s">
        <v>27</v>
      </c>
      <c r="F55" s="9">
        <v>73.77</v>
      </c>
      <c r="G55" s="7">
        <v>2</v>
      </c>
      <c r="H55" s="3" t="s">
        <v>27</v>
      </c>
      <c r="I55" s="9">
        <v>1.44</v>
      </c>
      <c r="J55" s="1"/>
    </row>
    <row r="56" spans="1:10" x14ac:dyDescent="0.25">
      <c r="A56" s="3" t="s">
        <v>229</v>
      </c>
      <c r="B56" s="3" t="s">
        <v>230</v>
      </c>
      <c r="C56" s="4">
        <v>12</v>
      </c>
      <c r="D56" s="4">
        <v>265.79000000000002</v>
      </c>
      <c r="E56" s="3" t="s">
        <v>27</v>
      </c>
      <c r="F56" s="9">
        <v>31.89</v>
      </c>
      <c r="G56" s="7">
        <v>2.75</v>
      </c>
      <c r="H56" s="3" t="s">
        <v>27</v>
      </c>
      <c r="I56" s="9">
        <v>0.33</v>
      </c>
      <c r="J56" s="1"/>
    </row>
    <row r="57" spans="1:10" x14ac:dyDescent="0.25">
      <c r="A57" s="3" t="s">
        <v>231</v>
      </c>
      <c r="B57" s="3" t="s">
        <v>232</v>
      </c>
      <c r="C57" s="4">
        <v>75</v>
      </c>
      <c r="D57" s="4">
        <v>31.37</v>
      </c>
      <c r="E57" s="3" t="s">
        <v>27</v>
      </c>
      <c r="F57" s="9">
        <v>23.53</v>
      </c>
      <c r="G57" s="7">
        <v>1.5</v>
      </c>
      <c r="H57" s="3" t="s">
        <v>27</v>
      </c>
      <c r="I57" s="9">
        <v>1.1299999999999999</v>
      </c>
    </row>
    <row r="58" spans="1:10" x14ac:dyDescent="0.25">
      <c r="A58" s="3" t="s">
        <v>151</v>
      </c>
      <c r="B58" s="3" t="s">
        <v>152</v>
      </c>
      <c r="C58" s="4">
        <v>246</v>
      </c>
      <c r="D58" s="4">
        <v>42.56</v>
      </c>
      <c r="E58" s="3" t="s">
        <v>27</v>
      </c>
      <c r="F58" s="9">
        <v>104.7</v>
      </c>
      <c r="G58" s="7">
        <v>1.75</v>
      </c>
      <c r="H58" s="3" t="s">
        <v>27</v>
      </c>
      <c r="I58" s="9">
        <v>4.3099999999999996</v>
      </c>
    </row>
    <row r="59" spans="1:10" x14ac:dyDescent="0.25">
      <c r="A59" s="3" t="s">
        <v>233</v>
      </c>
      <c r="B59" s="3" t="s">
        <v>234</v>
      </c>
      <c r="C59" s="4">
        <v>75</v>
      </c>
      <c r="D59" s="4">
        <v>56.67</v>
      </c>
      <c r="E59" s="3" t="s">
        <v>27</v>
      </c>
      <c r="F59" s="9">
        <v>42.5</v>
      </c>
      <c r="G59" s="7">
        <v>2</v>
      </c>
      <c r="H59" s="3" t="s">
        <v>27</v>
      </c>
      <c r="I59" s="9">
        <v>1.5</v>
      </c>
    </row>
    <row r="60" spans="1:10" x14ac:dyDescent="0.25">
      <c r="A60" s="3" t="s">
        <v>235</v>
      </c>
      <c r="B60" s="3" t="s">
        <v>236</v>
      </c>
      <c r="C60" s="4">
        <v>22</v>
      </c>
      <c r="D60" s="4">
        <v>115.47</v>
      </c>
      <c r="E60" s="3" t="s">
        <v>27</v>
      </c>
      <c r="F60" s="9">
        <v>25.4</v>
      </c>
      <c r="G60" s="7">
        <v>2.5</v>
      </c>
      <c r="H60" s="3" t="s">
        <v>27</v>
      </c>
      <c r="I60" s="9">
        <v>0.55000000000000004</v>
      </c>
    </row>
    <row r="61" spans="1:10" x14ac:dyDescent="0.25">
      <c r="A61" s="3" t="s">
        <v>395</v>
      </c>
      <c r="B61" s="3" t="s">
        <v>396</v>
      </c>
      <c r="C61" s="4">
        <v>20</v>
      </c>
      <c r="D61" s="4">
        <v>191.71</v>
      </c>
      <c r="E61" s="3" t="s">
        <v>27</v>
      </c>
      <c r="F61" s="9">
        <v>38.340000000000003</v>
      </c>
      <c r="G61" s="7">
        <v>3.5</v>
      </c>
      <c r="H61" s="3" t="s">
        <v>27</v>
      </c>
      <c r="I61" s="9">
        <v>0.7</v>
      </c>
    </row>
    <row r="62" spans="1:10" x14ac:dyDescent="0.25">
      <c r="A62" s="3" t="s">
        <v>237</v>
      </c>
      <c r="B62" s="3" t="s">
        <v>238</v>
      </c>
      <c r="C62" s="4">
        <v>1</v>
      </c>
      <c r="D62" s="4">
        <v>0</v>
      </c>
      <c r="E62" s="3" t="s">
        <v>77</v>
      </c>
      <c r="F62" s="9">
        <v>0</v>
      </c>
      <c r="G62" s="7">
        <v>3.5</v>
      </c>
      <c r="H62" s="3" t="s">
        <v>28</v>
      </c>
      <c r="I62" s="9">
        <v>3.5</v>
      </c>
    </row>
    <row r="63" spans="1:10" x14ac:dyDescent="0.25">
      <c r="A63" s="3" t="s">
        <v>239</v>
      </c>
      <c r="B63" s="3" t="s">
        <v>240</v>
      </c>
      <c r="C63" s="4">
        <v>96</v>
      </c>
      <c r="D63" s="4">
        <v>20</v>
      </c>
      <c r="E63" s="3" t="s">
        <v>28</v>
      </c>
      <c r="F63" s="9">
        <v>1920</v>
      </c>
      <c r="G63" s="7">
        <v>0.02</v>
      </c>
      <c r="H63" s="3" t="s">
        <v>28</v>
      </c>
      <c r="I63" s="9">
        <v>1.92</v>
      </c>
    </row>
    <row r="64" spans="1:10" x14ac:dyDescent="0.25">
      <c r="A64" s="3" t="s">
        <v>241</v>
      </c>
      <c r="B64" s="3" t="s">
        <v>242</v>
      </c>
      <c r="C64" s="4">
        <v>2</v>
      </c>
      <c r="D64" s="4">
        <v>0</v>
      </c>
      <c r="E64" s="3" t="s">
        <v>243</v>
      </c>
      <c r="F64" s="9">
        <v>0</v>
      </c>
      <c r="G64" s="7">
        <v>0.25</v>
      </c>
      <c r="H64" s="3" t="s">
        <v>28</v>
      </c>
      <c r="I64" s="9">
        <v>0.5</v>
      </c>
    </row>
    <row r="65" spans="1:9" x14ac:dyDescent="0.25">
      <c r="A65" s="3" t="s">
        <v>244</v>
      </c>
      <c r="B65" s="3" t="s">
        <v>245</v>
      </c>
      <c r="C65" s="4">
        <v>2</v>
      </c>
      <c r="D65" s="4">
        <v>0</v>
      </c>
      <c r="E65" s="3" t="s">
        <v>77</v>
      </c>
      <c r="F65" s="9">
        <v>0</v>
      </c>
      <c r="G65" s="7">
        <v>0.25</v>
      </c>
      <c r="H65" s="3" t="s">
        <v>28</v>
      </c>
      <c r="I65" s="9">
        <v>0.5</v>
      </c>
    </row>
    <row r="66" spans="1:9" x14ac:dyDescent="0.25">
      <c r="A66" s="3" t="s">
        <v>397</v>
      </c>
      <c r="B66" s="3" t="s">
        <v>246</v>
      </c>
      <c r="C66" s="4">
        <v>1</v>
      </c>
      <c r="D66" s="4">
        <v>80.86</v>
      </c>
      <c r="E66" s="3" t="s">
        <v>28</v>
      </c>
      <c r="F66" s="9">
        <v>80.86</v>
      </c>
      <c r="G66" s="7">
        <v>0.75</v>
      </c>
      <c r="H66" s="3" t="s">
        <v>28</v>
      </c>
      <c r="I66" s="9">
        <v>0.75</v>
      </c>
    </row>
    <row r="67" spans="1:9" x14ac:dyDescent="0.25">
      <c r="A67" s="3" t="s">
        <v>398</v>
      </c>
      <c r="B67" s="3" t="s">
        <v>399</v>
      </c>
      <c r="C67" s="4">
        <v>2</v>
      </c>
      <c r="D67" s="4">
        <v>154.38</v>
      </c>
      <c r="E67" s="3" t="s">
        <v>28</v>
      </c>
      <c r="F67" s="9">
        <v>308.76</v>
      </c>
      <c r="G67" s="7">
        <v>1.5</v>
      </c>
      <c r="H67" s="3" t="s">
        <v>28</v>
      </c>
      <c r="I67" s="9">
        <v>3</v>
      </c>
    </row>
    <row r="68" spans="1:9" x14ac:dyDescent="0.25">
      <c r="A68" s="3" t="s">
        <v>400</v>
      </c>
      <c r="B68" s="3" t="s">
        <v>401</v>
      </c>
      <c r="C68" s="4">
        <v>2</v>
      </c>
      <c r="D68" s="4">
        <v>135.88</v>
      </c>
      <c r="E68" s="3" t="s">
        <v>28</v>
      </c>
      <c r="F68" s="9">
        <v>271.76</v>
      </c>
      <c r="G68" s="7">
        <v>0.25</v>
      </c>
      <c r="H68" s="3" t="s">
        <v>28</v>
      </c>
      <c r="I68" s="9">
        <v>0.5</v>
      </c>
    </row>
    <row r="69" spans="1:9" x14ac:dyDescent="0.25">
      <c r="A69" s="3" t="s">
        <v>402</v>
      </c>
      <c r="B69" s="3" t="s">
        <v>403</v>
      </c>
      <c r="C69" s="4">
        <v>4</v>
      </c>
      <c r="D69" s="4">
        <v>52.15</v>
      </c>
      <c r="E69" s="3" t="s">
        <v>28</v>
      </c>
      <c r="F69" s="9">
        <v>208.6</v>
      </c>
      <c r="G69" s="7">
        <v>0.25</v>
      </c>
      <c r="H69" s="3" t="s">
        <v>28</v>
      </c>
      <c r="I69" s="9">
        <v>1</v>
      </c>
    </row>
    <row r="70" spans="1:9" x14ac:dyDescent="0.25">
      <c r="A70" s="3" t="s">
        <v>404</v>
      </c>
      <c r="B70" s="3" t="s">
        <v>405</v>
      </c>
      <c r="C70" s="4">
        <v>35</v>
      </c>
      <c r="D70" s="4">
        <v>698.08</v>
      </c>
      <c r="E70" s="3" t="s">
        <v>27</v>
      </c>
      <c r="F70" s="9">
        <v>244.33</v>
      </c>
      <c r="G70" s="7">
        <v>0.25</v>
      </c>
      <c r="H70" s="3" t="s">
        <v>28</v>
      </c>
      <c r="I70" s="9">
        <v>8.75</v>
      </c>
    </row>
    <row r="71" spans="1:9" x14ac:dyDescent="0.25">
      <c r="A71" s="3" t="s">
        <v>406</v>
      </c>
      <c r="B71" s="3" t="s">
        <v>175</v>
      </c>
      <c r="C71" s="4">
        <v>3</v>
      </c>
      <c r="D71" s="4">
        <v>28.72</v>
      </c>
      <c r="E71" s="3" t="s">
        <v>28</v>
      </c>
      <c r="F71" s="9">
        <v>86.16</v>
      </c>
      <c r="G71" s="7">
        <v>0.35</v>
      </c>
      <c r="H71" s="3" t="s">
        <v>28</v>
      </c>
      <c r="I71" s="9">
        <v>1.05</v>
      </c>
    </row>
    <row r="72" spans="1:9" x14ac:dyDescent="0.25">
      <c r="A72" s="3" t="s">
        <v>247</v>
      </c>
      <c r="B72" s="3" t="s">
        <v>248</v>
      </c>
      <c r="C72" s="4">
        <v>4</v>
      </c>
      <c r="D72" s="4">
        <v>659.96</v>
      </c>
      <c r="E72" s="3" t="s">
        <v>27</v>
      </c>
      <c r="F72" s="9">
        <v>26.4</v>
      </c>
      <c r="G72" s="7">
        <v>0.35</v>
      </c>
      <c r="H72" s="3" t="s">
        <v>28</v>
      </c>
      <c r="I72" s="9">
        <v>1.4</v>
      </c>
    </row>
    <row r="73" spans="1:9" x14ac:dyDescent="0.25">
      <c r="A73" s="3" t="s">
        <v>249</v>
      </c>
      <c r="B73" s="3" t="s">
        <v>250</v>
      </c>
      <c r="C73" s="4">
        <v>6</v>
      </c>
      <c r="D73" s="4">
        <v>1459.17</v>
      </c>
      <c r="E73" s="3" t="s">
        <v>27</v>
      </c>
      <c r="F73" s="9">
        <v>87.55</v>
      </c>
      <c r="G73" s="7">
        <v>0.5</v>
      </c>
      <c r="H73" s="3" t="s">
        <v>28</v>
      </c>
      <c r="I73" s="9">
        <v>3</v>
      </c>
    </row>
    <row r="74" spans="1:9" x14ac:dyDescent="0.25">
      <c r="A74" s="3" t="s">
        <v>78</v>
      </c>
      <c r="B74" s="3" t="s">
        <v>79</v>
      </c>
      <c r="C74" s="4">
        <v>6</v>
      </c>
      <c r="D74" s="4">
        <v>0</v>
      </c>
      <c r="E74" s="3" t="s">
        <v>28</v>
      </c>
      <c r="F74" s="9">
        <v>0</v>
      </c>
      <c r="G74" s="7">
        <v>0.45</v>
      </c>
      <c r="H74" s="3" t="s">
        <v>28</v>
      </c>
      <c r="I74" s="9">
        <v>2.7</v>
      </c>
    </row>
    <row r="75" spans="1:9" x14ac:dyDescent="0.25">
      <c r="A75" s="3" t="s">
        <v>251</v>
      </c>
      <c r="B75" s="3" t="s">
        <v>252</v>
      </c>
      <c r="C75" s="4">
        <v>12</v>
      </c>
      <c r="D75" s="4">
        <v>412.73</v>
      </c>
      <c r="E75" s="3" t="s">
        <v>27</v>
      </c>
      <c r="F75" s="9">
        <v>49.53</v>
      </c>
      <c r="G75" s="7">
        <v>0.3</v>
      </c>
      <c r="H75" s="3" t="s">
        <v>28</v>
      </c>
      <c r="I75" s="9">
        <v>3.6</v>
      </c>
    </row>
    <row r="76" spans="1:9" x14ac:dyDescent="0.25">
      <c r="A76" s="3" t="s">
        <v>253</v>
      </c>
      <c r="B76" s="3" t="s">
        <v>254</v>
      </c>
      <c r="C76" s="4">
        <v>14</v>
      </c>
      <c r="D76" s="4">
        <v>553.75</v>
      </c>
      <c r="E76" s="3" t="s">
        <v>27</v>
      </c>
      <c r="F76" s="9">
        <v>77.53</v>
      </c>
      <c r="G76" s="7">
        <v>0.36</v>
      </c>
      <c r="H76" s="3" t="s">
        <v>28</v>
      </c>
      <c r="I76" s="9">
        <v>5.04</v>
      </c>
    </row>
    <row r="77" spans="1:9" x14ac:dyDescent="0.25">
      <c r="A77" s="3" t="s">
        <v>255</v>
      </c>
      <c r="B77" s="3" t="s">
        <v>256</v>
      </c>
      <c r="C77" s="4">
        <v>12</v>
      </c>
      <c r="D77" s="4">
        <v>759.79</v>
      </c>
      <c r="E77" s="3" t="s">
        <v>27</v>
      </c>
      <c r="F77" s="9">
        <v>91.17</v>
      </c>
      <c r="G77" s="7">
        <v>0.42</v>
      </c>
      <c r="H77" s="3" t="s">
        <v>28</v>
      </c>
      <c r="I77" s="9">
        <v>5.04</v>
      </c>
    </row>
    <row r="78" spans="1:9" x14ac:dyDescent="0.25">
      <c r="A78" s="3" t="s">
        <v>257</v>
      </c>
      <c r="B78" s="3" t="s">
        <v>258</v>
      </c>
      <c r="C78" s="4">
        <v>4</v>
      </c>
      <c r="D78" s="4">
        <v>1359.9</v>
      </c>
      <c r="E78" s="3" t="s">
        <v>27</v>
      </c>
      <c r="F78" s="9">
        <v>54.4</v>
      </c>
      <c r="G78" s="7">
        <v>0.54</v>
      </c>
      <c r="H78" s="3" t="s">
        <v>28</v>
      </c>
      <c r="I78" s="9">
        <v>2.16</v>
      </c>
    </row>
    <row r="79" spans="1:9" x14ac:dyDescent="0.25">
      <c r="A79" s="3" t="s">
        <v>259</v>
      </c>
      <c r="B79" s="3" t="s">
        <v>260</v>
      </c>
      <c r="C79" s="4">
        <v>70</v>
      </c>
      <c r="D79" s="4">
        <v>21.99</v>
      </c>
      <c r="E79" s="3" t="s">
        <v>27</v>
      </c>
      <c r="F79" s="9">
        <v>15.39</v>
      </c>
      <c r="G79" s="7">
        <v>0.05</v>
      </c>
      <c r="H79" s="3" t="s">
        <v>28</v>
      </c>
      <c r="I79" s="9">
        <v>3.5</v>
      </c>
    </row>
    <row r="80" spans="1:9" x14ac:dyDescent="0.25">
      <c r="A80" s="3" t="s">
        <v>153</v>
      </c>
      <c r="B80" s="3" t="s">
        <v>154</v>
      </c>
      <c r="C80" s="4">
        <v>133</v>
      </c>
      <c r="D80" s="4">
        <v>30.66</v>
      </c>
      <c r="E80" s="3" t="s">
        <v>27</v>
      </c>
      <c r="F80" s="9">
        <v>40.78</v>
      </c>
      <c r="G80" s="7">
        <v>0.06</v>
      </c>
      <c r="H80" s="3" t="s">
        <v>28</v>
      </c>
      <c r="I80" s="9">
        <v>7.98</v>
      </c>
    </row>
    <row r="81" spans="1:9" x14ac:dyDescent="0.25">
      <c r="A81" s="3" t="s">
        <v>155</v>
      </c>
      <c r="B81" s="3" t="s">
        <v>156</v>
      </c>
      <c r="C81" s="4">
        <v>26</v>
      </c>
      <c r="D81" s="4">
        <v>58.16</v>
      </c>
      <c r="E81" s="3" t="s">
        <v>27</v>
      </c>
      <c r="F81" s="9">
        <v>15.12</v>
      </c>
      <c r="G81" s="7">
        <v>7.0000000000000007E-2</v>
      </c>
      <c r="H81" s="3" t="s">
        <v>28</v>
      </c>
      <c r="I81" s="9">
        <v>1.82</v>
      </c>
    </row>
    <row r="82" spans="1:9" x14ac:dyDescent="0.25">
      <c r="A82" s="3" t="s">
        <v>176</v>
      </c>
      <c r="B82" s="3" t="s">
        <v>177</v>
      </c>
      <c r="C82" s="4">
        <v>4</v>
      </c>
      <c r="D82" s="4">
        <v>132.05000000000001</v>
      </c>
      <c r="E82" s="3" t="s">
        <v>27</v>
      </c>
      <c r="F82" s="9">
        <v>5.28</v>
      </c>
      <c r="G82" s="7">
        <v>0.09</v>
      </c>
      <c r="H82" s="3" t="s">
        <v>28</v>
      </c>
      <c r="I82" s="9">
        <v>0.36</v>
      </c>
    </row>
    <row r="83" spans="1:9" x14ac:dyDescent="0.25">
      <c r="A83" s="3" t="s">
        <v>261</v>
      </c>
      <c r="B83" s="3" t="s">
        <v>262</v>
      </c>
      <c r="C83" s="4">
        <v>6</v>
      </c>
      <c r="D83" s="4">
        <v>301.25</v>
      </c>
      <c r="E83" s="3" t="s">
        <v>27</v>
      </c>
      <c r="F83" s="9">
        <v>18.079999999999998</v>
      </c>
      <c r="G83" s="7">
        <v>0.16</v>
      </c>
      <c r="H83" s="3" t="s">
        <v>28</v>
      </c>
      <c r="I83" s="9">
        <v>0.96</v>
      </c>
    </row>
    <row r="84" spans="1:9" x14ac:dyDescent="0.25">
      <c r="A84" s="3" t="s">
        <v>263</v>
      </c>
      <c r="B84" s="3" t="s">
        <v>264</v>
      </c>
      <c r="C84" s="4">
        <v>4</v>
      </c>
      <c r="D84" s="4">
        <v>6.6</v>
      </c>
      <c r="E84" s="3" t="s">
        <v>28</v>
      </c>
      <c r="F84" s="9">
        <v>26.4</v>
      </c>
      <c r="G84" s="7">
        <v>0.17</v>
      </c>
      <c r="H84" s="3" t="s">
        <v>28</v>
      </c>
      <c r="I84" s="9">
        <v>0.68</v>
      </c>
    </row>
    <row r="85" spans="1:9" x14ac:dyDescent="0.25">
      <c r="A85" s="3" t="s">
        <v>265</v>
      </c>
      <c r="B85" s="3" t="s">
        <v>266</v>
      </c>
      <c r="C85" s="4">
        <v>45.3</v>
      </c>
      <c r="D85" s="4">
        <v>26.96</v>
      </c>
      <c r="E85" s="3" t="s">
        <v>27</v>
      </c>
      <c r="F85" s="9">
        <v>12.21</v>
      </c>
      <c r="G85" s="7">
        <v>0.05</v>
      </c>
      <c r="H85" s="3" t="s">
        <v>28</v>
      </c>
      <c r="I85" s="9">
        <v>2.27</v>
      </c>
    </row>
    <row r="86" spans="1:9" x14ac:dyDescent="0.25">
      <c r="A86" s="3" t="s">
        <v>157</v>
      </c>
      <c r="B86" s="3" t="s">
        <v>158</v>
      </c>
      <c r="C86" s="4">
        <v>170.7</v>
      </c>
      <c r="D86" s="4">
        <v>42.82</v>
      </c>
      <c r="E86" s="3" t="s">
        <v>27</v>
      </c>
      <c r="F86" s="9">
        <v>73.09</v>
      </c>
      <c r="G86" s="7">
        <v>0.06</v>
      </c>
      <c r="H86" s="3" t="s">
        <v>28</v>
      </c>
      <c r="I86" s="9">
        <v>10.24</v>
      </c>
    </row>
    <row r="87" spans="1:9" x14ac:dyDescent="0.25">
      <c r="A87" s="3" t="s">
        <v>159</v>
      </c>
      <c r="B87" s="3" t="s">
        <v>160</v>
      </c>
      <c r="C87" s="4">
        <v>68.8</v>
      </c>
      <c r="D87" s="4">
        <v>77.180000000000007</v>
      </c>
      <c r="E87" s="3" t="s">
        <v>27</v>
      </c>
      <c r="F87" s="9">
        <v>53.1</v>
      </c>
      <c r="G87" s="7">
        <v>7.0000000000000007E-2</v>
      </c>
      <c r="H87" s="3" t="s">
        <v>28</v>
      </c>
      <c r="I87" s="9">
        <v>4.82</v>
      </c>
    </row>
    <row r="88" spans="1:9" x14ac:dyDescent="0.25">
      <c r="A88" s="3" t="s">
        <v>178</v>
      </c>
      <c r="B88" s="3" t="s">
        <v>179</v>
      </c>
      <c r="C88" s="4">
        <v>9.4</v>
      </c>
      <c r="D88" s="4">
        <v>135.27000000000001</v>
      </c>
      <c r="E88" s="3" t="s">
        <v>27</v>
      </c>
      <c r="F88" s="9">
        <v>12.72</v>
      </c>
      <c r="G88" s="7">
        <v>0.09</v>
      </c>
      <c r="H88" s="3" t="s">
        <v>28</v>
      </c>
      <c r="I88" s="9">
        <v>0.85</v>
      </c>
    </row>
    <row r="89" spans="1:9" x14ac:dyDescent="0.25">
      <c r="A89" s="3" t="s">
        <v>267</v>
      </c>
      <c r="B89" s="3" t="s">
        <v>268</v>
      </c>
      <c r="C89" s="4">
        <v>13.2</v>
      </c>
      <c r="D89" s="4">
        <v>256.48</v>
      </c>
      <c r="E89" s="3" t="s">
        <v>27</v>
      </c>
      <c r="F89" s="9">
        <v>33.86</v>
      </c>
      <c r="G89" s="7">
        <v>0.12</v>
      </c>
      <c r="H89" s="3" t="s">
        <v>28</v>
      </c>
      <c r="I89" s="9">
        <v>1.58</v>
      </c>
    </row>
    <row r="90" spans="1:9" x14ac:dyDescent="0.25">
      <c r="A90" s="3" t="s">
        <v>269</v>
      </c>
      <c r="B90" s="3" t="s">
        <v>270</v>
      </c>
      <c r="C90" s="4">
        <v>10.5</v>
      </c>
      <c r="D90" s="4">
        <v>529.87</v>
      </c>
      <c r="E90" s="3" t="s">
        <v>27</v>
      </c>
      <c r="F90" s="9">
        <v>55.64</v>
      </c>
      <c r="G90" s="7">
        <v>0.14000000000000001</v>
      </c>
      <c r="H90" s="3" t="s">
        <v>28</v>
      </c>
      <c r="I90" s="9">
        <v>1.47</v>
      </c>
    </row>
    <row r="91" spans="1:9" x14ac:dyDescent="0.25">
      <c r="A91" s="3" t="s">
        <v>407</v>
      </c>
      <c r="B91" s="3" t="s">
        <v>408</v>
      </c>
      <c r="C91" s="4">
        <v>2</v>
      </c>
      <c r="D91" s="4">
        <v>763.03</v>
      </c>
      <c r="E91" s="3" t="s">
        <v>27</v>
      </c>
      <c r="F91" s="9">
        <v>15.26</v>
      </c>
      <c r="G91" s="7">
        <v>0.27</v>
      </c>
      <c r="H91" s="3" t="s">
        <v>28</v>
      </c>
      <c r="I91" s="9">
        <v>0.54</v>
      </c>
    </row>
    <row r="92" spans="1:9" x14ac:dyDescent="0.25">
      <c r="A92" s="3" t="s">
        <v>409</v>
      </c>
      <c r="B92" s="3" t="s">
        <v>410</v>
      </c>
      <c r="C92" s="4">
        <v>16</v>
      </c>
      <c r="D92" s="4">
        <v>13.21</v>
      </c>
      <c r="E92" s="3" t="s">
        <v>27</v>
      </c>
      <c r="F92" s="9">
        <v>2.11</v>
      </c>
      <c r="G92" s="7">
        <v>0.01</v>
      </c>
      <c r="H92" s="3" t="s">
        <v>28</v>
      </c>
      <c r="I92" s="9">
        <v>0.16</v>
      </c>
    </row>
    <row r="93" spans="1:9" x14ac:dyDescent="0.25">
      <c r="A93" s="3" t="s">
        <v>271</v>
      </c>
      <c r="B93" s="3" t="s">
        <v>272</v>
      </c>
      <c r="C93" s="4">
        <v>26</v>
      </c>
      <c r="D93" s="4">
        <v>16.329999999999998</v>
      </c>
      <c r="E93" s="3" t="s">
        <v>27</v>
      </c>
      <c r="F93" s="9">
        <v>4.25</v>
      </c>
      <c r="G93" s="7">
        <v>0.01</v>
      </c>
      <c r="H93" s="3" t="s">
        <v>28</v>
      </c>
      <c r="I93" s="9">
        <v>0.26</v>
      </c>
    </row>
    <row r="94" spans="1:9" x14ac:dyDescent="0.25">
      <c r="A94" s="3" t="s">
        <v>161</v>
      </c>
      <c r="B94" s="3" t="s">
        <v>162</v>
      </c>
      <c r="C94" s="4">
        <v>24</v>
      </c>
      <c r="D94" s="4">
        <v>29.47</v>
      </c>
      <c r="E94" s="3" t="s">
        <v>27</v>
      </c>
      <c r="F94" s="9">
        <v>7.07</v>
      </c>
      <c r="G94" s="7">
        <v>0.02</v>
      </c>
      <c r="H94" s="3" t="s">
        <v>28</v>
      </c>
      <c r="I94" s="9">
        <v>0.48</v>
      </c>
    </row>
    <row r="95" spans="1:9" x14ac:dyDescent="0.25">
      <c r="A95" s="3" t="s">
        <v>273</v>
      </c>
      <c r="B95" s="3" t="s">
        <v>274</v>
      </c>
      <c r="C95" s="4">
        <v>24</v>
      </c>
      <c r="D95" s="4">
        <v>40.549999999999997</v>
      </c>
      <c r="E95" s="3" t="s">
        <v>27</v>
      </c>
      <c r="F95" s="9">
        <v>9.73</v>
      </c>
      <c r="G95" s="7">
        <v>0.02</v>
      </c>
      <c r="H95" s="3" t="s">
        <v>28</v>
      </c>
      <c r="I95" s="9">
        <v>0.48</v>
      </c>
    </row>
    <row r="96" spans="1:9" x14ac:dyDescent="0.25">
      <c r="A96" s="3" t="s">
        <v>275</v>
      </c>
      <c r="B96" s="3" t="s">
        <v>276</v>
      </c>
      <c r="C96" s="4">
        <v>8</v>
      </c>
      <c r="D96" s="4">
        <v>76.8</v>
      </c>
      <c r="E96" s="3" t="s">
        <v>27</v>
      </c>
      <c r="F96" s="9">
        <v>6.14</v>
      </c>
      <c r="G96" s="7">
        <v>0.03</v>
      </c>
      <c r="H96" s="3" t="s">
        <v>28</v>
      </c>
      <c r="I96" s="9">
        <v>0.24</v>
      </c>
    </row>
    <row r="97" spans="1:9" x14ac:dyDescent="0.25">
      <c r="A97" s="3" t="s">
        <v>411</v>
      </c>
      <c r="B97" s="3" t="s">
        <v>412</v>
      </c>
      <c r="C97" s="4">
        <v>8</v>
      </c>
      <c r="D97" s="4">
        <v>992.97</v>
      </c>
      <c r="E97" s="3" t="s">
        <v>27</v>
      </c>
      <c r="F97" s="9">
        <v>79.44</v>
      </c>
      <c r="G97" s="7">
        <v>0.08</v>
      </c>
      <c r="H97" s="3" t="s">
        <v>28</v>
      </c>
      <c r="I97" s="9">
        <v>0.64</v>
      </c>
    </row>
    <row r="98" spans="1:9" x14ac:dyDescent="0.25">
      <c r="A98" s="3" t="s">
        <v>413</v>
      </c>
      <c r="B98" s="3" t="s">
        <v>414</v>
      </c>
      <c r="C98" s="4">
        <v>8</v>
      </c>
      <c r="D98" s="4">
        <v>7.06</v>
      </c>
      <c r="E98" s="3" t="s">
        <v>27</v>
      </c>
      <c r="F98" s="9">
        <v>0.56000000000000005</v>
      </c>
      <c r="G98" s="7">
        <v>0.01</v>
      </c>
      <c r="H98" s="3" t="s">
        <v>28</v>
      </c>
      <c r="I98" s="9">
        <v>0.08</v>
      </c>
    </row>
    <row r="99" spans="1:9" x14ac:dyDescent="0.25">
      <c r="A99" s="3" t="s">
        <v>180</v>
      </c>
      <c r="B99" s="3" t="s">
        <v>181</v>
      </c>
      <c r="C99" s="4">
        <v>44</v>
      </c>
      <c r="D99" s="4">
        <v>8.89</v>
      </c>
      <c r="E99" s="3" t="s">
        <v>27</v>
      </c>
      <c r="F99" s="9">
        <v>3.91</v>
      </c>
      <c r="G99" s="7">
        <v>0.01</v>
      </c>
      <c r="H99" s="3" t="s">
        <v>28</v>
      </c>
      <c r="I99" s="9">
        <v>0.44</v>
      </c>
    </row>
    <row r="100" spans="1:9" x14ac:dyDescent="0.25">
      <c r="A100" s="3" t="s">
        <v>277</v>
      </c>
      <c r="B100" s="3" t="s">
        <v>278</v>
      </c>
      <c r="C100" s="4">
        <v>12</v>
      </c>
      <c r="D100" s="4">
        <v>15.64</v>
      </c>
      <c r="E100" s="3" t="s">
        <v>27</v>
      </c>
      <c r="F100" s="9">
        <v>1.88</v>
      </c>
      <c r="G100" s="7">
        <v>0.02</v>
      </c>
      <c r="H100" s="3" t="s">
        <v>28</v>
      </c>
      <c r="I100" s="9">
        <v>0.24</v>
      </c>
    </row>
    <row r="101" spans="1:9" x14ac:dyDescent="0.25">
      <c r="A101" s="3" t="s">
        <v>279</v>
      </c>
      <c r="B101" s="3" t="s">
        <v>280</v>
      </c>
      <c r="C101" s="4">
        <v>12</v>
      </c>
      <c r="D101" s="4">
        <v>19</v>
      </c>
      <c r="E101" s="3" t="s">
        <v>27</v>
      </c>
      <c r="F101" s="9">
        <v>2.2799999999999998</v>
      </c>
      <c r="G101" s="7">
        <v>0.02</v>
      </c>
      <c r="H101" s="3" t="s">
        <v>28</v>
      </c>
      <c r="I101" s="9">
        <v>0.24</v>
      </c>
    </row>
    <row r="102" spans="1:9" x14ac:dyDescent="0.25">
      <c r="A102" s="3" t="s">
        <v>281</v>
      </c>
      <c r="B102" s="3" t="s">
        <v>282</v>
      </c>
      <c r="C102" s="4">
        <v>6</v>
      </c>
      <c r="D102" s="4">
        <v>49.4</v>
      </c>
      <c r="E102" s="3" t="s">
        <v>27</v>
      </c>
      <c r="F102" s="9">
        <v>2.96</v>
      </c>
      <c r="G102" s="7">
        <v>0.03</v>
      </c>
      <c r="H102" s="3" t="s">
        <v>28</v>
      </c>
      <c r="I102" s="9">
        <v>0.18</v>
      </c>
    </row>
    <row r="103" spans="1:9" x14ac:dyDescent="0.25">
      <c r="A103" s="3" t="s">
        <v>283</v>
      </c>
      <c r="B103" s="3" t="s">
        <v>284</v>
      </c>
      <c r="C103" s="4">
        <v>4</v>
      </c>
      <c r="D103" s="4">
        <v>92.25</v>
      </c>
      <c r="E103" s="3" t="s">
        <v>27</v>
      </c>
      <c r="F103" s="9">
        <v>3.69</v>
      </c>
      <c r="G103" s="7">
        <v>0.04</v>
      </c>
      <c r="H103" s="3" t="s">
        <v>28</v>
      </c>
      <c r="I103" s="9">
        <v>0.16</v>
      </c>
    </row>
    <row r="104" spans="1:9" x14ac:dyDescent="0.25">
      <c r="A104" s="3" t="s">
        <v>415</v>
      </c>
      <c r="B104" s="3" t="s">
        <v>416</v>
      </c>
      <c r="C104" s="4">
        <v>4</v>
      </c>
      <c r="D104" s="4">
        <v>110.23</v>
      </c>
      <c r="E104" s="3" t="s">
        <v>27</v>
      </c>
      <c r="F104" s="9">
        <v>4.41</v>
      </c>
      <c r="G104" s="7">
        <v>0.06</v>
      </c>
      <c r="H104" s="3" t="s">
        <v>28</v>
      </c>
      <c r="I104" s="9">
        <v>0.24</v>
      </c>
    </row>
    <row r="105" spans="1:9" x14ac:dyDescent="0.25">
      <c r="A105" s="3" t="s">
        <v>417</v>
      </c>
      <c r="B105" s="3" t="s">
        <v>418</v>
      </c>
      <c r="C105" s="4">
        <v>2</v>
      </c>
      <c r="D105" s="4">
        <v>17.98</v>
      </c>
      <c r="E105" s="3" t="s">
        <v>28</v>
      </c>
      <c r="F105" s="9">
        <v>35.96</v>
      </c>
      <c r="G105" s="7">
        <v>0.11</v>
      </c>
      <c r="H105" s="3" t="s">
        <v>28</v>
      </c>
      <c r="I105" s="9">
        <v>0.22</v>
      </c>
    </row>
    <row r="106" spans="1:9" x14ac:dyDescent="0.25">
      <c r="A106" s="3" t="s">
        <v>419</v>
      </c>
      <c r="B106" s="3" t="s">
        <v>420</v>
      </c>
      <c r="C106" s="4">
        <v>2</v>
      </c>
      <c r="D106" s="4">
        <v>55.92</v>
      </c>
      <c r="E106" s="3" t="s">
        <v>28</v>
      </c>
      <c r="F106" s="9">
        <v>111.84</v>
      </c>
      <c r="G106" s="7">
        <v>0.35</v>
      </c>
      <c r="H106" s="3" t="s">
        <v>28</v>
      </c>
      <c r="I106" s="9">
        <v>0.7</v>
      </c>
    </row>
    <row r="107" spans="1:9" x14ac:dyDescent="0.25">
      <c r="A107" s="3" t="s">
        <v>285</v>
      </c>
      <c r="B107" s="3" t="s">
        <v>286</v>
      </c>
      <c r="C107" s="4">
        <v>4</v>
      </c>
      <c r="D107" s="4">
        <v>0</v>
      </c>
      <c r="E107" s="3" t="s">
        <v>28</v>
      </c>
      <c r="F107" s="9">
        <v>0</v>
      </c>
      <c r="G107" s="7">
        <v>0.12</v>
      </c>
      <c r="H107" s="3" t="s">
        <v>28</v>
      </c>
      <c r="I107" s="9">
        <v>0.48</v>
      </c>
    </row>
    <row r="108" spans="1:9" x14ac:dyDescent="0.25">
      <c r="A108" s="3" t="s">
        <v>80</v>
      </c>
      <c r="B108" s="3" t="s">
        <v>81</v>
      </c>
      <c r="C108" s="4">
        <v>15</v>
      </c>
      <c r="D108" s="4">
        <v>0</v>
      </c>
      <c r="E108" s="3" t="s">
        <v>28</v>
      </c>
      <c r="F108" s="9">
        <v>0</v>
      </c>
      <c r="G108" s="7">
        <v>0.14000000000000001</v>
      </c>
      <c r="H108" s="3" t="s">
        <v>28</v>
      </c>
      <c r="I108" s="9">
        <v>2.1</v>
      </c>
    </row>
    <row r="109" spans="1:9" x14ac:dyDescent="0.25">
      <c r="A109" s="3" t="s">
        <v>287</v>
      </c>
      <c r="B109" s="3" t="s">
        <v>288</v>
      </c>
      <c r="C109" s="4">
        <v>28</v>
      </c>
      <c r="D109" s="4">
        <v>0</v>
      </c>
      <c r="E109" s="3" t="s">
        <v>28</v>
      </c>
      <c r="F109" s="9">
        <v>0</v>
      </c>
      <c r="G109" s="7">
        <v>0.18</v>
      </c>
      <c r="H109" s="3" t="s">
        <v>28</v>
      </c>
      <c r="I109" s="9">
        <v>5.04</v>
      </c>
    </row>
    <row r="110" spans="1:9" x14ac:dyDescent="0.25">
      <c r="A110" s="3" t="s">
        <v>289</v>
      </c>
      <c r="B110" s="3" t="s">
        <v>290</v>
      </c>
      <c r="C110" s="4">
        <v>12</v>
      </c>
      <c r="D110" s="4">
        <v>0</v>
      </c>
      <c r="E110" s="3" t="s">
        <v>28</v>
      </c>
      <c r="F110" s="9">
        <v>0</v>
      </c>
      <c r="G110" s="7">
        <v>0.23</v>
      </c>
      <c r="H110" s="3" t="s">
        <v>28</v>
      </c>
      <c r="I110" s="9">
        <v>2.76</v>
      </c>
    </row>
    <row r="111" spans="1:9" x14ac:dyDescent="0.25">
      <c r="A111" s="3" t="s">
        <v>291</v>
      </c>
      <c r="B111" s="3" t="s">
        <v>292</v>
      </c>
      <c r="C111" s="4">
        <v>4</v>
      </c>
      <c r="D111" s="4">
        <v>0</v>
      </c>
      <c r="E111" s="3" t="s">
        <v>28</v>
      </c>
      <c r="F111" s="9">
        <v>0</v>
      </c>
      <c r="G111" s="7">
        <v>0.36</v>
      </c>
      <c r="H111" s="3" t="s">
        <v>28</v>
      </c>
      <c r="I111" s="9">
        <v>1.44</v>
      </c>
    </row>
    <row r="112" spans="1:9" x14ac:dyDescent="0.25">
      <c r="A112" s="3" t="s">
        <v>421</v>
      </c>
      <c r="B112" s="3" t="s">
        <v>422</v>
      </c>
      <c r="C112" s="4">
        <v>6</v>
      </c>
      <c r="D112" s="4">
        <v>0</v>
      </c>
      <c r="E112" s="3" t="s">
        <v>28</v>
      </c>
      <c r="F112" s="9">
        <v>0</v>
      </c>
      <c r="G112" s="7">
        <v>0.85</v>
      </c>
      <c r="H112" s="3" t="s">
        <v>28</v>
      </c>
      <c r="I112" s="9">
        <v>5.0999999999999996</v>
      </c>
    </row>
    <row r="113" spans="1:9" x14ac:dyDescent="0.25">
      <c r="A113" s="3" t="s">
        <v>293</v>
      </c>
      <c r="B113" s="3" t="s">
        <v>294</v>
      </c>
      <c r="C113" s="4">
        <v>12</v>
      </c>
      <c r="D113" s="4">
        <v>112.63</v>
      </c>
      <c r="E113" s="3" t="s">
        <v>27</v>
      </c>
      <c r="F113" s="9">
        <v>13.52</v>
      </c>
      <c r="G113" s="7">
        <v>0.06</v>
      </c>
      <c r="H113" s="3" t="s">
        <v>28</v>
      </c>
      <c r="I113" s="9">
        <v>0.72</v>
      </c>
    </row>
    <row r="114" spans="1:9" x14ac:dyDescent="0.25">
      <c r="A114" s="3" t="s">
        <v>295</v>
      </c>
      <c r="B114" s="3" t="s">
        <v>296</v>
      </c>
      <c r="C114" s="4">
        <v>21</v>
      </c>
      <c r="D114" s="4">
        <v>175.59</v>
      </c>
      <c r="E114" s="3" t="s">
        <v>27</v>
      </c>
      <c r="F114" s="9">
        <v>36.869999999999997</v>
      </c>
      <c r="G114" s="7">
        <v>0.08</v>
      </c>
      <c r="H114" s="3" t="s">
        <v>28</v>
      </c>
      <c r="I114" s="9">
        <v>1.68</v>
      </c>
    </row>
    <row r="115" spans="1:9" x14ac:dyDescent="0.25">
      <c r="A115" s="3" t="s">
        <v>423</v>
      </c>
      <c r="B115" s="3" t="s">
        <v>424</v>
      </c>
      <c r="C115" s="4">
        <v>2</v>
      </c>
      <c r="D115" s="4">
        <v>1472.62</v>
      </c>
      <c r="E115" s="3" t="s">
        <v>27</v>
      </c>
      <c r="F115" s="9">
        <v>29.45</v>
      </c>
      <c r="G115" s="7">
        <v>0.14000000000000001</v>
      </c>
      <c r="H115" s="3" t="s">
        <v>28</v>
      </c>
      <c r="I115" s="9">
        <v>0.28000000000000003</v>
      </c>
    </row>
    <row r="116" spans="1:9" x14ac:dyDescent="0.25">
      <c r="A116" s="3" t="s">
        <v>182</v>
      </c>
      <c r="B116" s="3" t="s">
        <v>183</v>
      </c>
      <c r="C116" s="4">
        <v>16.5</v>
      </c>
      <c r="D116" s="4">
        <v>236.95</v>
      </c>
      <c r="E116" s="3" t="s">
        <v>27</v>
      </c>
      <c r="F116" s="9">
        <v>39.1</v>
      </c>
      <c r="G116" s="7">
        <v>7.0000000000000007E-2</v>
      </c>
      <c r="H116" s="3" t="s">
        <v>28</v>
      </c>
      <c r="I116" s="9">
        <v>1.1599999999999999</v>
      </c>
    </row>
    <row r="117" spans="1:9" x14ac:dyDescent="0.25">
      <c r="A117" s="3" t="s">
        <v>297</v>
      </c>
      <c r="B117" s="3" t="s">
        <v>298</v>
      </c>
      <c r="C117" s="4">
        <v>2</v>
      </c>
      <c r="D117" s="4">
        <v>435.89</v>
      </c>
      <c r="E117" s="3" t="s">
        <v>27</v>
      </c>
      <c r="F117" s="9">
        <v>8.7200000000000006</v>
      </c>
      <c r="G117" s="7">
        <v>0.12</v>
      </c>
      <c r="H117" s="3" t="s">
        <v>28</v>
      </c>
      <c r="I117" s="9">
        <v>0.24</v>
      </c>
    </row>
    <row r="118" spans="1:9" x14ac:dyDescent="0.25">
      <c r="A118" s="3" t="s">
        <v>184</v>
      </c>
      <c r="B118" s="3" t="s">
        <v>185</v>
      </c>
      <c r="C118" s="4">
        <v>4.5</v>
      </c>
      <c r="D118" s="4">
        <v>393.74</v>
      </c>
      <c r="E118" s="3" t="s">
        <v>27</v>
      </c>
      <c r="F118" s="9">
        <v>17.72</v>
      </c>
      <c r="G118" s="7">
        <v>0.18</v>
      </c>
      <c r="H118" s="3" t="s">
        <v>28</v>
      </c>
      <c r="I118" s="9">
        <v>0.81</v>
      </c>
    </row>
    <row r="119" spans="1:9" x14ac:dyDescent="0.25">
      <c r="A119" s="3" t="s">
        <v>299</v>
      </c>
      <c r="B119" s="3" t="s">
        <v>300</v>
      </c>
      <c r="C119" s="4">
        <v>2</v>
      </c>
      <c r="D119" s="4">
        <v>1101.83</v>
      </c>
      <c r="E119" s="3" t="s">
        <v>27</v>
      </c>
      <c r="F119" s="9">
        <v>22.04</v>
      </c>
      <c r="G119" s="7">
        <v>0.27</v>
      </c>
      <c r="H119" s="3" t="s">
        <v>28</v>
      </c>
      <c r="I119" s="9">
        <v>0.54</v>
      </c>
    </row>
    <row r="120" spans="1:9" x14ac:dyDescent="0.25">
      <c r="A120" s="3" t="s">
        <v>187</v>
      </c>
      <c r="B120" s="3" t="s">
        <v>425</v>
      </c>
      <c r="C120" s="4">
        <v>2</v>
      </c>
      <c r="D120" s="4">
        <v>33.880000000000003</v>
      </c>
      <c r="E120" s="3" t="s">
        <v>28</v>
      </c>
      <c r="F120" s="9">
        <v>67.760000000000005</v>
      </c>
      <c r="G120" s="7">
        <v>0.3</v>
      </c>
      <c r="H120" s="3" t="s">
        <v>28</v>
      </c>
      <c r="I120" s="9">
        <v>0.6</v>
      </c>
    </row>
    <row r="121" spans="1:9" x14ac:dyDescent="0.25">
      <c r="A121" s="3" t="s">
        <v>301</v>
      </c>
      <c r="B121" s="3" t="s">
        <v>186</v>
      </c>
      <c r="C121" s="4">
        <v>1</v>
      </c>
      <c r="D121" s="4">
        <v>53.74</v>
      </c>
      <c r="E121" s="3" t="s">
        <v>28</v>
      </c>
      <c r="F121" s="9">
        <v>53.74</v>
      </c>
      <c r="G121" s="7">
        <v>0.4</v>
      </c>
      <c r="H121" s="3" t="s">
        <v>28</v>
      </c>
      <c r="I121" s="9">
        <v>0.4</v>
      </c>
    </row>
    <row r="122" spans="1:9" x14ac:dyDescent="0.25">
      <c r="A122" s="3" t="s">
        <v>302</v>
      </c>
      <c r="B122" s="3" t="s">
        <v>426</v>
      </c>
      <c r="C122" s="4">
        <v>1</v>
      </c>
      <c r="D122" s="4">
        <v>53.94</v>
      </c>
      <c r="E122" s="3" t="s">
        <v>28</v>
      </c>
      <c r="F122" s="9">
        <v>53.94</v>
      </c>
      <c r="G122" s="7">
        <v>0.45</v>
      </c>
      <c r="H122" s="3" t="s">
        <v>28</v>
      </c>
      <c r="I122" s="9">
        <v>0.45</v>
      </c>
    </row>
    <row r="123" spans="1:9" x14ac:dyDescent="0.25">
      <c r="A123" s="3" t="s">
        <v>303</v>
      </c>
      <c r="B123" s="3" t="s">
        <v>304</v>
      </c>
      <c r="C123" s="4">
        <v>13</v>
      </c>
      <c r="D123" s="4">
        <v>25.75</v>
      </c>
      <c r="E123" s="3" t="s">
        <v>27</v>
      </c>
      <c r="F123" s="9">
        <v>3.35</v>
      </c>
      <c r="G123" s="7">
        <v>0.05</v>
      </c>
      <c r="H123" s="3" t="s">
        <v>28</v>
      </c>
      <c r="I123" s="9">
        <v>0.65</v>
      </c>
    </row>
    <row r="124" spans="1:9" x14ac:dyDescent="0.25">
      <c r="A124" s="3" t="s">
        <v>305</v>
      </c>
      <c r="B124" s="3" t="s">
        <v>306</v>
      </c>
      <c r="C124" s="4">
        <v>12</v>
      </c>
      <c r="D124" s="4">
        <v>33.06</v>
      </c>
      <c r="E124" s="3" t="s">
        <v>27</v>
      </c>
      <c r="F124" s="9">
        <v>3.97</v>
      </c>
      <c r="G124" s="7">
        <v>0.06</v>
      </c>
      <c r="H124" s="3" t="s">
        <v>28</v>
      </c>
      <c r="I124" s="9">
        <v>0.72</v>
      </c>
    </row>
    <row r="125" spans="1:9" x14ac:dyDescent="0.25">
      <c r="A125" s="3" t="s">
        <v>307</v>
      </c>
      <c r="B125" s="3" t="s">
        <v>308</v>
      </c>
      <c r="C125" s="4">
        <v>12</v>
      </c>
      <c r="D125" s="4">
        <v>48.71</v>
      </c>
      <c r="E125" s="3" t="s">
        <v>27</v>
      </c>
      <c r="F125" s="9">
        <v>5.85</v>
      </c>
      <c r="G125" s="7">
        <v>7.0000000000000007E-2</v>
      </c>
      <c r="H125" s="3" t="s">
        <v>28</v>
      </c>
      <c r="I125" s="9">
        <v>0.84</v>
      </c>
    </row>
    <row r="126" spans="1:9" x14ac:dyDescent="0.25">
      <c r="A126" s="3" t="s">
        <v>309</v>
      </c>
      <c r="B126" s="3" t="s">
        <v>310</v>
      </c>
      <c r="C126" s="4">
        <v>4</v>
      </c>
      <c r="D126" s="4">
        <v>66.77</v>
      </c>
      <c r="E126" s="3" t="s">
        <v>27</v>
      </c>
      <c r="F126" s="9">
        <v>2.67</v>
      </c>
      <c r="G126" s="7">
        <v>0.09</v>
      </c>
      <c r="H126" s="3" t="s">
        <v>28</v>
      </c>
      <c r="I126" s="9">
        <v>0.36</v>
      </c>
    </row>
    <row r="127" spans="1:9" x14ac:dyDescent="0.25">
      <c r="A127" s="3" t="s">
        <v>427</v>
      </c>
      <c r="B127" s="3" t="s">
        <v>428</v>
      </c>
      <c r="C127" s="4">
        <v>4</v>
      </c>
      <c r="D127" s="4">
        <v>213.49</v>
      </c>
      <c r="E127" s="3" t="s">
        <v>27</v>
      </c>
      <c r="F127" s="9">
        <v>8.5399999999999991</v>
      </c>
      <c r="G127" s="7">
        <v>0.12</v>
      </c>
      <c r="H127" s="3" t="s">
        <v>28</v>
      </c>
      <c r="I127" s="9">
        <v>0.48</v>
      </c>
    </row>
    <row r="128" spans="1:9" x14ac:dyDescent="0.25">
      <c r="A128" s="3" t="s">
        <v>311</v>
      </c>
      <c r="B128" s="3" t="s">
        <v>312</v>
      </c>
      <c r="C128" s="4">
        <v>12</v>
      </c>
      <c r="D128" s="4">
        <v>14.24</v>
      </c>
      <c r="E128" s="3" t="s">
        <v>27</v>
      </c>
      <c r="F128" s="9">
        <v>1.71</v>
      </c>
      <c r="G128" s="7">
        <v>0.03</v>
      </c>
      <c r="H128" s="3" t="s">
        <v>28</v>
      </c>
      <c r="I128" s="9">
        <v>0.36</v>
      </c>
    </row>
    <row r="129" spans="1:9" x14ac:dyDescent="0.25">
      <c r="A129" s="3" t="s">
        <v>163</v>
      </c>
      <c r="B129" s="3" t="s">
        <v>164</v>
      </c>
      <c r="C129" s="4">
        <v>14</v>
      </c>
      <c r="D129" s="4">
        <v>19.579999999999998</v>
      </c>
      <c r="E129" s="3" t="s">
        <v>27</v>
      </c>
      <c r="F129" s="9">
        <v>2.74</v>
      </c>
      <c r="G129" s="7">
        <v>0.04</v>
      </c>
      <c r="H129" s="3" t="s">
        <v>28</v>
      </c>
      <c r="I129" s="9">
        <v>0.56000000000000005</v>
      </c>
    </row>
    <row r="130" spans="1:9" x14ac:dyDescent="0.25">
      <c r="A130" s="3" t="s">
        <v>313</v>
      </c>
      <c r="B130" s="3" t="s">
        <v>314</v>
      </c>
      <c r="C130" s="4">
        <v>12</v>
      </c>
      <c r="D130" s="4">
        <v>31.51</v>
      </c>
      <c r="E130" s="3" t="s">
        <v>27</v>
      </c>
      <c r="F130" s="9">
        <v>3.78</v>
      </c>
      <c r="G130" s="7">
        <v>0.05</v>
      </c>
      <c r="H130" s="3" t="s">
        <v>28</v>
      </c>
      <c r="I130" s="9">
        <v>0.6</v>
      </c>
    </row>
    <row r="131" spans="1:9" x14ac:dyDescent="0.25">
      <c r="A131" s="3" t="s">
        <v>315</v>
      </c>
      <c r="B131" s="3" t="s">
        <v>316</v>
      </c>
      <c r="C131" s="4">
        <v>4</v>
      </c>
      <c r="D131" s="4">
        <v>49.04</v>
      </c>
      <c r="E131" s="3" t="s">
        <v>27</v>
      </c>
      <c r="F131" s="9">
        <v>1.96</v>
      </c>
      <c r="G131" s="7">
        <v>7.0000000000000007E-2</v>
      </c>
      <c r="H131" s="3" t="s">
        <v>28</v>
      </c>
      <c r="I131" s="9">
        <v>0.28000000000000003</v>
      </c>
    </row>
    <row r="132" spans="1:9" x14ac:dyDescent="0.25">
      <c r="A132" s="3" t="s">
        <v>429</v>
      </c>
      <c r="B132" s="3" t="s">
        <v>430</v>
      </c>
      <c r="C132" s="4">
        <v>2</v>
      </c>
      <c r="D132" s="4">
        <v>119.31</v>
      </c>
      <c r="E132" s="3" t="s">
        <v>27</v>
      </c>
      <c r="F132" s="9">
        <v>2.39</v>
      </c>
      <c r="G132" s="7">
        <v>0.1</v>
      </c>
      <c r="H132" s="3" t="s">
        <v>28</v>
      </c>
      <c r="I132" s="9">
        <v>0.2</v>
      </c>
    </row>
    <row r="133" spans="1:9" x14ac:dyDescent="0.25">
      <c r="A133" s="3" t="s">
        <v>431</v>
      </c>
      <c r="B133" s="3" t="s">
        <v>432</v>
      </c>
      <c r="C133" s="4">
        <v>2</v>
      </c>
      <c r="D133" s="4">
        <v>155.66</v>
      </c>
      <c r="E133" s="3" t="s">
        <v>28</v>
      </c>
      <c r="F133" s="9">
        <v>311.32</v>
      </c>
      <c r="G133" s="7">
        <v>1.25</v>
      </c>
      <c r="H133" s="3" t="s">
        <v>28</v>
      </c>
      <c r="I133" s="9">
        <v>2.5</v>
      </c>
    </row>
    <row r="134" spans="1:9" x14ac:dyDescent="0.25">
      <c r="A134" s="3" t="s">
        <v>82</v>
      </c>
      <c r="B134" s="3" t="s">
        <v>83</v>
      </c>
      <c r="C134" s="4">
        <v>294</v>
      </c>
      <c r="D134" s="4">
        <v>6.29</v>
      </c>
      <c r="E134" s="3" t="s">
        <v>27</v>
      </c>
      <c r="F134" s="9">
        <v>18.489999999999998</v>
      </c>
      <c r="G134" s="7">
        <v>2.29</v>
      </c>
      <c r="H134" s="3" t="s">
        <v>27</v>
      </c>
      <c r="I134" s="9">
        <v>6.73</v>
      </c>
    </row>
    <row r="135" spans="1:9" x14ac:dyDescent="0.25">
      <c r="A135" s="3" t="s">
        <v>317</v>
      </c>
      <c r="B135" s="3" t="s">
        <v>318</v>
      </c>
      <c r="C135" s="4">
        <v>16.95</v>
      </c>
      <c r="D135" s="4">
        <v>7.77</v>
      </c>
      <c r="E135" s="3" t="s">
        <v>27</v>
      </c>
      <c r="F135" s="9">
        <v>1.32</v>
      </c>
      <c r="G135" s="7">
        <v>2.29</v>
      </c>
      <c r="H135" s="3" t="s">
        <v>27</v>
      </c>
      <c r="I135" s="9">
        <v>0.39</v>
      </c>
    </row>
    <row r="136" spans="1:9" x14ac:dyDescent="0.25">
      <c r="A136" s="3" t="s">
        <v>188</v>
      </c>
      <c r="B136" s="3" t="s">
        <v>189</v>
      </c>
      <c r="C136" s="4">
        <v>34</v>
      </c>
      <c r="D136" s="4">
        <v>11.86</v>
      </c>
      <c r="E136" s="3" t="s">
        <v>27</v>
      </c>
      <c r="F136" s="9">
        <v>4.03</v>
      </c>
      <c r="G136" s="7">
        <v>2.29</v>
      </c>
      <c r="H136" s="3" t="s">
        <v>27</v>
      </c>
      <c r="I136" s="9">
        <v>0.78</v>
      </c>
    </row>
    <row r="137" spans="1:9" x14ac:dyDescent="0.25">
      <c r="A137" s="3" t="s">
        <v>433</v>
      </c>
      <c r="B137" s="3" t="s">
        <v>434</v>
      </c>
      <c r="C137" s="4">
        <v>2.5</v>
      </c>
      <c r="D137" s="4">
        <v>730.9</v>
      </c>
      <c r="E137" s="3" t="s">
        <v>27</v>
      </c>
      <c r="F137" s="9">
        <v>18.27</v>
      </c>
      <c r="G137" s="7">
        <v>2.5</v>
      </c>
      <c r="H137" s="3" t="s">
        <v>27</v>
      </c>
      <c r="I137" s="9">
        <v>0.06</v>
      </c>
    </row>
    <row r="138" spans="1:9" x14ac:dyDescent="0.25">
      <c r="A138" s="3" t="s">
        <v>319</v>
      </c>
      <c r="B138" s="3" t="s">
        <v>320</v>
      </c>
      <c r="C138" s="4">
        <v>2.5</v>
      </c>
      <c r="D138" s="4">
        <v>150.91</v>
      </c>
      <c r="E138" s="3" t="s">
        <v>27</v>
      </c>
      <c r="F138" s="9">
        <v>3.77</v>
      </c>
      <c r="G138" s="7">
        <v>10</v>
      </c>
      <c r="H138" s="3" t="s">
        <v>27</v>
      </c>
      <c r="I138" s="9">
        <v>0.25</v>
      </c>
    </row>
    <row r="139" spans="1:9" x14ac:dyDescent="0.25">
      <c r="A139" s="3" t="s">
        <v>321</v>
      </c>
      <c r="B139" s="3" t="s">
        <v>322</v>
      </c>
      <c r="C139" s="4">
        <v>5.625</v>
      </c>
      <c r="D139" s="4">
        <v>1701.84</v>
      </c>
      <c r="E139" s="3" t="s">
        <v>27</v>
      </c>
      <c r="F139" s="9">
        <v>95.73</v>
      </c>
      <c r="G139" s="7">
        <v>10</v>
      </c>
      <c r="H139" s="3" t="s">
        <v>27</v>
      </c>
      <c r="I139" s="9">
        <v>0.56000000000000005</v>
      </c>
    </row>
    <row r="140" spans="1:9" x14ac:dyDescent="0.25">
      <c r="A140" s="3" t="s">
        <v>84</v>
      </c>
      <c r="B140" s="3" t="s">
        <v>85</v>
      </c>
      <c r="C140" s="4">
        <v>4</v>
      </c>
      <c r="D140" s="4">
        <v>100.58</v>
      </c>
      <c r="E140" s="3" t="s">
        <v>27</v>
      </c>
      <c r="F140" s="9">
        <v>4.0199999999999996</v>
      </c>
      <c r="G140" s="7">
        <v>1.72</v>
      </c>
      <c r="H140" s="3" t="s">
        <v>27</v>
      </c>
      <c r="I140" s="9">
        <v>7.0000000000000007E-2</v>
      </c>
    </row>
    <row r="141" spans="1:9" x14ac:dyDescent="0.25">
      <c r="A141" s="3" t="s">
        <v>323</v>
      </c>
      <c r="B141" s="3" t="s">
        <v>324</v>
      </c>
      <c r="C141" s="4">
        <v>18</v>
      </c>
      <c r="D141" s="4">
        <v>109.81</v>
      </c>
      <c r="E141" s="3" t="s">
        <v>27</v>
      </c>
      <c r="F141" s="9">
        <v>19.77</v>
      </c>
      <c r="G141" s="7">
        <v>1.72</v>
      </c>
      <c r="H141" s="3" t="s">
        <v>27</v>
      </c>
      <c r="I141" s="9">
        <v>0.31</v>
      </c>
    </row>
    <row r="142" spans="1:9" x14ac:dyDescent="0.25">
      <c r="A142" s="3" t="s">
        <v>435</v>
      </c>
      <c r="B142" s="3" t="s">
        <v>436</v>
      </c>
      <c r="C142" s="4">
        <v>4</v>
      </c>
      <c r="D142" s="4">
        <v>248.76</v>
      </c>
      <c r="E142" s="3" t="s">
        <v>27</v>
      </c>
      <c r="F142" s="9">
        <v>9.9499999999999993</v>
      </c>
      <c r="G142" s="7">
        <v>3.43</v>
      </c>
      <c r="H142" s="3" t="s">
        <v>27</v>
      </c>
      <c r="I142" s="9">
        <v>0.14000000000000001</v>
      </c>
    </row>
    <row r="143" spans="1:9" x14ac:dyDescent="0.25">
      <c r="A143" s="3" t="s">
        <v>86</v>
      </c>
      <c r="B143" s="3" t="s">
        <v>87</v>
      </c>
      <c r="C143" s="4">
        <v>48</v>
      </c>
      <c r="D143" s="4">
        <v>194.05</v>
      </c>
      <c r="E143" s="3" t="s">
        <v>27</v>
      </c>
      <c r="F143" s="9">
        <v>93.14</v>
      </c>
      <c r="G143" s="7">
        <v>6</v>
      </c>
      <c r="H143" s="3" t="s">
        <v>27</v>
      </c>
      <c r="I143" s="9">
        <v>2.88</v>
      </c>
    </row>
    <row r="144" spans="1:9" x14ac:dyDescent="0.25">
      <c r="A144" s="3" t="s">
        <v>88</v>
      </c>
      <c r="B144" s="3" t="s">
        <v>89</v>
      </c>
      <c r="C144" s="4">
        <v>207.125</v>
      </c>
      <c r="D144" s="4">
        <v>194.05</v>
      </c>
      <c r="E144" s="3" t="s">
        <v>27</v>
      </c>
      <c r="F144" s="9">
        <v>401.93</v>
      </c>
      <c r="G144" s="7">
        <v>6</v>
      </c>
      <c r="H144" s="3" t="s">
        <v>27</v>
      </c>
      <c r="I144" s="9">
        <v>12.43</v>
      </c>
    </row>
    <row r="145" spans="1:9" x14ac:dyDescent="0.25">
      <c r="A145" s="3" t="s">
        <v>90</v>
      </c>
      <c r="B145" s="3" t="s">
        <v>91</v>
      </c>
      <c r="C145" s="4">
        <v>78.5</v>
      </c>
      <c r="D145" s="4">
        <v>198.89</v>
      </c>
      <c r="E145" s="3" t="s">
        <v>27</v>
      </c>
      <c r="F145" s="9">
        <v>156.13</v>
      </c>
      <c r="G145" s="7">
        <v>8</v>
      </c>
      <c r="H145" s="3" t="s">
        <v>27</v>
      </c>
      <c r="I145" s="9">
        <v>6.28</v>
      </c>
    </row>
    <row r="146" spans="1:9" x14ac:dyDescent="0.25">
      <c r="A146" s="3" t="s">
        <v>190</v>
      </c>
      <c r="B146" s="3" t="s">
        <v>191</v>
      </c>
      <c r="C146" s="4">
        <v>11.75</v>
      </c>
      <c r="D146" s="4">
        <v>274.19</v>
      </c>
      <c r="E146" s="3" t="s">
        <v>27</v>
      </c>
      <c r="F146" s="9">
        <v>32.22</v>
      </c>
      <c r="G146" s="7">
        <v>11</v>
      </c>
      <c r="H146" s="3" t="s">
        <v>27</v>
      </c>
      <c r="I146" s="9">
        <v>1.29</v>
      </c>
    </row>
    <row r="147" spans="1:9" x14ac:dyDescent="0.25">
      <c r="A147" s="3" t="s">
        <v>325</v>
      </c>
      <c r="B147" s="3" t="s">
        <v>326</v>
      </c>
      <c r="C147" s="4">
        <v>9</v>
      </c>
      <c r="D147" s="4">
        <v>241.88</v>
      </c>
      <c r="E147" s="3" t="s">
        <v>27</v>
      </c>
      <c r="F147" s="9">
        <v>21.77</v>
      </c>
      <c r="G147" s="7">
        <v>15</v>
      </c>
      <c r="H147" s="3" t="s">
        <v>27</v>
      </c>
      <c r="I147" s="9">
        <v>1.35</v>
      </c>
    </row>
    <row r="148" spans="1:9" x14ac:dyDescent="0.25">
      <c r="A148" s="3" t="s">
        <v>46</v>
      </c>
      <c r="B148" s="3" t="s">
        <v>44</v>
      </c>
      <c r="C148" s="4">
        <v>81</v>
      </c>
      <c r="D148" s="4">
        <v>120.51</v>
      </c>
      <c r="E148" s="3" t="s">
        <v>27</v>
      </c>
      <c r="F148" s="9">
        <v>97.61</v>
      </c>
      <c r="G148" s="7">
        <v>0.18</v>
      </c>
      <c r="H148" s="3" t="s">
        <v>28</v>
      </c>
      <c r="I148" s="9">
        <v>14.58</v>
      </c>
    </row>
    <row r="149" spans="1:9" x14ac:dyDescent="0.25">
      <c r="A149" s="3" t="s">
        <v>47</v>
      </c>
      <c r="B149" s="3" t="s">
        <v>48</v>
      </c>
      <c r="C149" s="4">
        <v>131</v>
      </c>
      <c r="D149" s="4">
        <v>196.58</v>
      </c>
      <c r="E149" s="3" t="s">
        <v>27</v>
      </c>
      <c r="F149" s="9">
        <v>257.52</v>
      </c>
      <c r="G149" s="7">
        <v>0.22</v>
      </c>
      <c r="H149" s="3" t="s">
        <v>28</v>
      </c>
      <c r="I149" s="9">
        <v>28.82</v>
      </c>
    </row>
    <row r="150" spans="1:9" x14ac:dyDescent="0.25">
      <c r="A150" s="3" t="s">
        <v>49</v>
      </c>
      <c r="B150" s="3" t="s">
        <v>50</v>
      </c>
      <c r="C150" s="4">
        <v>15</v>
      </c>
      <c r="D150" s="4">
        <v>149.28</v>
      </c>
      <c r="E150" s="3" t="s">
        <v>27</v>
      </c>
      <c r="F150" s="9">
        <v>22.39</v>
      </c>
      <c r="G150" s="7">
        <v>0.18</v>
      </c>
      <c r="H150" s="3" t="s">
        <v>28</v>
      </c>
      <c r="I150" s="9">
        <v>2.7</v>
      </c>
    </row>
    <row r="151" spans="1:9" s="8" customFormat="1" x14ac:dyDescent="0.25">
      <c r="A151" s="3" t="s">
        <v>192</v>
      </c>
      <c r="B151" s="3" t="s">
        <v>193</v>
      </c>
      <c r="C151" s="4">
        <v>2</v>
      </c>
      <c r="D151" s="4">
        <v>251.75</v>
      </c>
      <c r="E151" s="3" t="s">
        <v>27</v>
      </c>
      <c r="F151" s="9">
        <v>5.04</v>
      </c>
      <c r="G151" s="7">
        <v>0.2</v>
      </c>
      <c r="H151" s="3" t="s">
        <v>28</v>
      </c>
      <c r="I151" s="9">
        <v>0.4</v>
      </c>
    </row>
    <row r="152" spans="1:9" s="8" customFormat="1" x14ac:dyDescent="0.25">
      <c r="A152" s="3" t="s">
        <v>327</v>
      </c>
      <c r="B152" s="3" t="s">
        <v>328</v>
      </c>
      <c r="C152" s="4">
        <v>4</v>
      </c>
      <c r="D152" s="4">
        <v>854.14</v>
      </c>
      <c r="E152" s="3" t="s">
        <v>27</v>
      </c>
      <c r="F152" s="9">
        <v>34.17</v>
      </c>
      <c r="G152" s="7">
        <v>0.25</v>
      </c>
      <c r="H152" s="3" t="s">
        <v>28</v>
      </c>
      <c r="I152" s="9">
        <v>1</v>
      </c>
    </row>
    <row r="153" spans="1:9" s="8" customFormat="1" x14ac:dyDescent="0.25">
      <c r="A153" s="3" t="s">
        <v>329</v>
      </c>
      <c r="B153" s="3" t="s">
        <v>330</v>
      </c>
      <c r="C153" s="4">
        <v>2</v>
      </c>
      <c r="D153" s="4">
        <v>233.52</v>
      </c>
      <c r="E153" s="3" t="s">
        <v>27</v>
      </c>
      <c r="F153" s="9">
        <v>4.67</v>
      </c>
      <c r="G153" s="7">
        <v>0.3</v>
      </c>
      <c r="H153" s="3" t="s">
        <v>28</v>
      </c>
      <c r="I153" s="9">
        <v>0.6</v>
      </c>
    </row>
    <row r="154" spans="1:9" s="8" customFormat="1" x14ac:dyDescent="0.25">
      <c r="A154" s="3" t="s">
        <v>51</v>
      </c>
      <c r="B154" s="3" t="s">
        <v>52</v>
      </c>
      <c r="C154" s="4">
        <v>4</v>
      </c>
      <c r="D154" s="4">
        <v>302.01</v>
      </c>
      <c r="E154" s="3" t="s">
        <v>27</v>
      </c>
      <c r="F154" s="9">
        <v>12.08</v>
      </c>
      <c r="G154" s="7">
        <v>0.32</v>
      </c>
      <c r="H154" s="3" t="s">
        <v>28</v>
      </c>
      <c r="I154" s="9">
        <v>1.28</v>
      </c>
    </row>
    <row r="155" spans="1:9" s="8" customFormat="1" x14ac:dyDescent="0.25">
      <c r="A155" s="3" t="s">
        <v>53</v>
      </c>
      <c r="B155" s="3" t="s">
        <v>54</v>
      </c>
      <c r="C155" s="4">
        <v>10403.799999999999</v>
      </c>
      <c r="D155" s="4">
        <v>140</v>
      </c>
      <c r="E155" s="3" t="s">
        <v>29</v>
      </c>
      <c r="F155" s="9">
        <v>1456.53</v>
      </c>
      <c r="G155" s="7">
        <v>5.5</v>
      </c>
      <c r="H155" s="3" t="s">
        <v>29</v>
      </c>
      <c r="I155" s="9">
        <v>57.22</v>
      </c>
    </row>
    <row r="156" spans="1:9" s="8" customFormat="1" x14ac:dyDescent="0.25">
      <c r="A156" s="3" t="s">
        <v>37</v>
      </c>
      <c r="B156" s="3" t="s">
        <v>38</v>
      </c>
      <c r="C156" s="4">
        <v>2645.85</v>
      </c>
      <c r="D156" s="4">
        <v>220</v>
      </c>
      <c r="E156" s="3" t="s">
        <v>29</v>
      </c>
      <c r="F156" s="9">
        <v>582.09</v>
      </c>
      <c r="G156" s="7">
        <v>6</v>
      </c>
      <c r="H156" s="3" t="s">
        <v>29</v>
      </c>
      <c r="I156" s="9">
        <v>15.88</v>
      </c>
    </row>
    <row r="157" spans="1:9" s="8" customFormat="1" x14ac:dyDescent="0.25">
      <c r="A157" s="3" t="s">
        <v>123</v>
      </c>
      <c r="B157" s="3" t="s">
        <v>124</v>
      </c>
      <c r="C157" s="4">
        <v>939</v>
      </c>
      <c r="D157" s="4">
        <v>370</v>
      </c>
      <c r="E157" s="3" t="s">
        <v>29</v>
      </c>
      <c r="F157" s="9">
        <v>347.43</v>
      </c>
      <c r="G157" s="7">
        <v>6.25</v>
      </c>
      <c r="H157" s="3" t="s">
        <v>29</v>
      </c>
      <c r="I157" s="9">
        <v>5.87</v>
      </c>
    </row>
    <row r="158" spans="1:9" s="8" customFormat="1" x14ac:dyDescent="0.25">
      <c r="A158" s="3" t="s">
        <v>125</v>
      </c>
      <c r="B158" s="3" t="s">
        <v>126</v>
      </c>
      <c r="C158" s="4">
        <v>752</v>
      </c>
      <c r="D158" s="4">
        <v>570</v>
      </c>
      <c r="E158" s="3" t="s">
        <v>29</v>
      </c>
      <c r="F158" s="9">
        <v>428.64</v>
      </c>
      <c r="G158" s="7">
        <v>7</v>
      </c>
      <c r="H158" s="3" t="s">
        <v>29</v>
      </c>
      <c r="I158" s="9">
        <v>5.26</v>
      </c>
    </row>
    <row r="159" spans="1:9" s="8" customFormat="1" x14ac:dyDescent="0.25">
      <c r="A159" s="3" t="s">
        <v>437</v>
      </c>
      <c r="B159" s="3" t="s">
        <v>438</v>
      </c>
      <c r="C159" s="4">
        <v>220</v>
      </c>
      <c r="D159" s="4">
        <v>1650</v>
      </c>
      <c r="E159" s="3" t="s">
        <v>29</v>
      </c>
      <c r="F159" s="9">
        <v>363</v>
      </c>
      <c r="G159" s="7">
        <v>11</v>
      </c>
      <c r="H159" s="3" t="s">
        <v>29</v>
      </c>
      <c r="I159" s="9">
        <v>2.42</v>
      </c>
    </row>
    <row r="160" spans="1:9" s="8" customFormat="1" x14ac:dyDescent="0.25">
      <c r="A160" s="3" t="s">
        <v>331</v>
      </c>
      <c r="B160" s="3" t="s">
        <v>332</v>
      </c>
      <c r="C160" s="4">
        <v>440</v>
      </c>
      <c r="D160" s="4">
        <v>2940</v>
      </c>
      <c r="E160" s="3" t="s">
        <v>29</v>
      </c>
      <c r="F160" s="9">
        <v>1293.5999999999999</v>
      </c>
      <c r="G160" s="7">
        <v>17</v>
      </c>
      <c r="H160" s="3" t="s">
        <v>29</v>
      </c>
      <c r="I160" s="9">
        <v>7.48</v>
      </c>
    </row>
    <row r="161" spans="1:9" s="8" customFormat="1" x14ac:dyDescent="0.25">
      <c r="A161" s="3" t="s">
        <v>439</v>
      </c>
      <c r="B161" s="3" t="s">
        <v>440</v>
      </c>
      <c r="C161" s="4">
        <v>440</v>
      </c>
      <c r="D161" s="4">
        <v>6564.9</v>
      </c>
      <c r="E161" s="3" t="s">
        <v>29</v>
      </c>
      <c r="F161" s="9">
        <v>2888.56</v>
      </c>
      <c r="G161" s="7">
        <v>27</v>
      </c>
      <c r="H161" s="3" t="s">
        <v>29</v>
      </c>
      <c r="I161" s="9">
        <v>11.88</v>
      </c>
    </row>
    <row r="162" spans="1:9" s="8" customFormat="1" x14ac:dyDescent="0.25">
      <c r="A162" s="3" t="s">
        <v>127</v>
      </c>
      <c r="B162" s="3" t="s">
        <v>128</v>
      </c>
      <c r="C162" s="4">
        <v>1572</v>
      </c>
      <c r="D162" s="4">
        <v>450</v>
      </c>
      <c r="E162" s="3" t="s">
        <v>29</v>
      </c>
      <c r="F162" s="9">
        <v>707.4</v>
      </c>
      <c r="G162" s="7">
        <v>11</v>
      </c>
      <c r="H162" s="3" t="s">
        <v>29</v>
      </c>
      <c r="I162" s="9">
        <v>17.29</v>
      </c>
    </row>
    <row r="163" spans="1:9" s="8" customFormat="1" x14ac:dyDescent="0.25">
      <c r="A163" s="3" t="s">
        <v>194</v>
      </c>
      <c r="B163" s="3" t="s">
        <v>195</v>
      </c>
      <c r="C163" s="4">
        <v>495</v>
      </c>
      <c r="D163" s="4">
        <v>770</v>
      </c>
      <c r="E163" s="3" t="s">
        <v>29</v>
      </c>
      <c r="F163" s="9">
        <v>381.15</v>
      </c>
      <c r="G163" s="7">
        <v>12</v>
      </c>
      <c r="H163" s="3" t="s">
        <v>29</v>
      </c>
      <c r="I163" s="9">
        <v>5.94</v>
      </c>
    </row>
    <row r="164" spans="1:9" s="8" customFormat="1" x14ac:dyDescent="0.25">
      <c r="A164" s="3" t="s">
        <v>129</v>
      </c>
      <c r="B164" s="3" t="s">
        <v>130</v>
      </c>
      <c r="C164" s="4">
        <v>334</v>
      </c>
      <c r="D164" s="4">
        <v>70.98</v>
      </c>
      <c r="E164" s="3" t="s">
        <v>27</v>
      </c>
      <c r="F164" s="9">
        <v>237.07</v>
      </c>
      <c r="G164" s="7">
        <v>0.05</v>
      </c>
      <c r="H164" s="3" t="s">
        <v>28</v>
      </c>
      <c r="I164" s="9">
        <v>16.7</v>
      </c>
    </row>
    <row r="165" spans="1:9" s="8" customFormat="1" x14ac:dyDescent="0.25">
      <c r="A165" s="3" t="s">
        <v>333</v>
      </c>
      <c r="B165" s="3" t="s">
        <v>334</v>
      </c>
      <c r="C165" s="4">
        <v>140</v>
      </c>
      <c r="D165" s="4">
        <v>2074.0500000000002</v>
      </c>
      <c r="E165" s="3" t="s">
        <v>29</v>
      </c>
      <c r="F165" s="9">
        <v>290.37</v>
      </c>
      <c r="G165" s="7">
        <v>8.85</v>
      </c>
      <c r="H165" s="3" t="s">
        <v>29</v>
      </c>
      <c r="I165" s="9">
        <v>1.24</v>
      </c>
    </row>
    <row r="166" spans="1:9" s="8" customFormat="1" x14ac:dyDescent="0.25">
      <c r="A166" s="3" t="s">
        <v>441</v>
      </c>
      <c r="B166" s="3" t="s">
        <v>442</v>
      </c>
      <c r="C166" s="4">
        <v>1</v>
      </c>
      <c r="D166" s="4">
        <v>53</v>
      </c>
      <c r="E166" s="3" t="s">
        <v>28</v>
      </c>
      <c r="F166" s="9">
        <v>53</v>
      </c>
      <c r="G166" s="7">
        <v>0.45</v>
      </c>
      <c r="H166" s="3" t="s">
        <v>28</v>
      </c>
      <c r="I166" s="9">
        <v>0.45</v>
      </c>
    </row>
    <row r="167" spans="1:9" s="8" customFormat="1" x14ac:dyDescent="0.25">
      <c r="A167" s="3" t="s">
        <v>335</v>
      </c>
      <c r="B167" s="3" t="s">
        <v>443</v>
      </c>
      <c r="C167" s="4">
        <v>2</v>
      </c>
      <c r="D167" s="4">
        <v>0</v>
      </c>
      <c r="E167" s="3" t="s">
        <v>122</v>
      </c>
      <c r="F167" s="9">
        <v>0</v>
      </c>
      <c r="G167" s="7">
        <v>1</v>
      </c>
      <c r="H167" s="3" t="s">
        <v>28</v>
      </c>
      <c r="I167" s="9">
        <v>2</v>
      </c>
    </row>
    <row r="168" spans="1:9" s="8" customFormat="1" x14ac:dyDescent="0.25">
      <c r="A168" s="3" t="s">
        <v>336</v>
      </c>
      <c r="B168" s="3" t="s">
        <v>444</v>
      </c>
      <c r="C168" s="4">
        <v>1</v>
      </c>
      <c r="D168" s="4">
        <v>0</v>
      </c>
      <c r="E168" s="3" t="s">
        <v>122</v>
      </c>
      <c r="F168" s="9">
        <v>0</v>
      </c>
      <c r="G168" s="7">
        <v>1.1000000000000001</v>
      </c>
      <c r="H168" s="3" t="s">
        <v>28</v>
      </c>
      <c r="I168" s="9">
        <v>1.1000000000000001</v>
      </c>
    </row>
    <row r="169" spans="1:9" s="8" customFormat="1" x14ac:dyDescent="0.25">
      <c r="A169" s="3" t="s">
        <v>92</v>
      </c>
      <c r="B169" s="3" t="s">
        <v>93</v>
      </c>
      <c r="C169" s="4">
        <v>3750.85</v>
      </c>
      <c r="D169" s="4">
        <v>28.42</v>
      </c>
      <c r="E169" s="3" t="s">
        <v>29</v>
      </c>
      <c r="F169" s="9">
        <v>106.6</v>
      </c>
      <c r="G169" s="7">
        <v>2</v>
      </c>
      <c r="H169" s="3" t="s">
        <v>29</v>
      </c>
      <c r="I169" s="9">
        <v>7.5</v>
      </c>
    </row>
    <row r="170" spans="1:9" s="8" customFormat="1" x14ac:dyDescent="0.25">
      <c r="A170" s="3" t="s">
        <v>131</v>
      </c>
      <c r="B170" s="3" t="s">
        <v>132</v>
      </c>
      <c r="C170" s="4">
        <v>89.25</v>
      </c>
      <c r="D170" s="4">
        <v>51.49</v>
      </c>
      <c r="E170" s="3" t="s">
        <v>29</v>
      </c>
      <c r="F170" s="9">
        <v>4.5999999999999996</v>
      </c>
      <c r="G170" s="7">
        <v>5</v>
      </c>
      <c r="H170" s="3" t="s">
        <v>29</v>
      </c>
      <c r="I170" s="9">
        <v>0.45</v>
      </c>
    </row>
    <row r="171" spans="1:9" s="8" customFormat="1" x14ac:dyDescent="0.25">
      <c r="A171" s="3" t="s">
        <v>445</v>
      </c>
      <c r="B171" s="3" t="s">
        <v>446</v>
      </c>
      <c r="C171" s="4">
        <v>6</v>
      </c>
      <c r="D171" s="4">
        <v>7.61</v>
      </c>
      <c r="E171" s="3" t="s">
        <v>28</v>
      </c>
      <c r="F171" s="9">
        <v>45.66</v>
      </c>
      <c r="G171" s="7">
        <v>0.05</v>
      </c>
      <c r="H171" s="3" t="s">
        <v>28</v>
      </c>
      <c r="I171" s="9">
        <v>0.3</v>
      </c>
    </row>
    <row r="172" spans="1:9" s="8" customFormat="1" x14ac:dyDescent="0.25">
      <c r="A172" s="3" t="s">
        <v>447</v>
      </c>
      <c r="B172" s="3" t="s">
        <v>186</v>
      </c>
      <c r="C172" s="4">
        <v>1</v>
      </c>
      <c r="D172" s="4">
        <v>53.74</v>
      </c>
      <c r="E172" s="3" t="s">
        <v>28</v>
      </c>
      <c r="F172" s="9">
        <v>53.74</v>
      </c>
      <c r="G172" s="7">
        <v>0.4</v>
      </c>
      <c r="H172" s="3" t="s">
        <v>28</v>
      </c>
      <c r="I172" s="9">
        <v>0.4</v>
      </c>
    </row>
    <row r="173" spans="1:9" s="8" customFormat="1" x14ac:dyDescent="0.25">
      <c r="A173" s="3" t="s">
        <v>196</v>
      </c>
      <c r="B173" s="3" t="s">
        <v>197</v>
      </c>
      <c r="C173" s="4">
        <v>4</v>
      </c>
      <c r="D173" s="4">
        <v>0</v>
      </c>
      <c r="E173" s="3" t="s">
        <v>28</v>
      </c>
      <c r="F173" s="9">
        <v>0</v>
      </c>
      <c r="G173" s="7">
        <v>0.1</v>
      </c>
      <c r="H173" s="3" t="s">
        <v>28</v>
      </c>
      <c r="I173" s="9">
        <v>0.4</v>
      </c>
    </row>
    <row r="174" spans="1:9" s="8" customFormat="1" x14ac:dyDescent="0.25">
      <c r="A174" s="3" t="s">
        <v>133</v>
      </c>
      <c r="B174" s="3" t="s">
        <v>134</v>
      </c>
      <c r="C174" s="4">
        <v>32</v>
      </c>
      <c r="D174" s="4">
        <v>0</v>
      </c>
      <c r="E174" s="3" t="s">
        <v>28</v>
      </c>
      <c r="F174" s="9">
        <v>0</v>
      </c>
      <c r="G174" s="7">
        <v>0.15</v>
      </c>
      <c r="H174" s="3" t="s">
        <v>28</v>
      </c>
      <c r="I174" s="9">
        <v>4.8</v>
      </c>
    </row>
    <row r="175" spans="1:9" s="8" customFormat="1" x14ac:dyDescent="0.25">
      <c r="A175" s="3" t="s">
        <v>448</v>
      </c>
      <c r="B175" s="3" t="s">
        <v>449</v>
      </c>
      <c r="C175" s="4">
        <v>8</v>
      </c>
      <c r="D175" s="4">
        <v>0</v>
      </c>
      <c r="E175" s="3" t="s">
        <v>28</v>
      </c>
      <c r="F175" s="9">
        <v>0</v>
      </c>
      <c r="G175" s="7">
        <v>0.18</v>
      </c>
      <c r="H175" s="3" t="s">
        <v>28</v>
      </c>
      <c r="I175" s="9">
        <v>1.44</v>
      </c>
    </row>
    <row r="176" spans="1:9" s="8" customFormat="1" x14ac:dyDescent="0.25">
      <c r="A176" s="3" t="s">
        <v>337</v>
      </c>
      <c r="B176" s="3" t="s">
        <v>338</v>
      </c>
      <c r="C176" s="4">
        <v>24</v>
      </c>
      <c r="D176" s="4">
        <v>0</v>
      </c>
      <c r="E176" s="3" t="s">
        <v>28</v>
      </c>
      <c r="F176" s="9">
        <v>0</v>
      </c>
      <c r="G176" s="7">
        <v>0.25</v>
      </c>
      <c r="H176" s="3" t="s">
        <v>28</v>
      </c>
      <c r="I176" s="9">
        <v>6</v>
      </c>
    </row>
    <row r="177" spans="1:9" s="8" customFormat="1" x14ac:dyDescent="0.25">
      <c r="A177" s="3" t="s">
        <v>450</v>
      </c>
      <c r="B177" s="3" t="s">
        <v>451</v>
      </c>
      <c r="C177" s="4">
        <v>16</v>
      </c>
      <c r="D177" s="4">
        <v>0</v>
      </c>
      <c r="E177" s="3" t="s">
        <v>28</v>
      </c>
      <c r="F177" s="9">
        <v>0</v>
      </c>
      <c r="G177" s="7">
        <v>0.35</v>
      </c>
      <c r="H177" s="3" t="s">
        <v>28</v>
      </c>
      <c r="I177" s="9">
        <v>5.6</v>
      </c>
    </row>
    <row r="178" spans="1:9" s="8" customFormat="1" x14ac:dyDescent="0.25">
      <c r="A178" s="3" t="s">
        <v>339</v>
      </c>
      <c r="B178" s="3" t="s">
        <v>340</v>
      </c>
      <c r="C178" s="4">
        <v>2</v>
      </c>
      <c r="D178" s="4">
        <v>15</v>
      </c>
      <c r="E178" s="3" t="s">
        <v>28</v>
      </c>
      <c r="F178" s="9">
        <v>30</v>
      </c>
      <c r="G178" s="7">
        <v>0.18</v>
      </c>
      <c r="H178" s="3" t="s">
        <v>28</v>
      </c>
      <c r="I178" s="9">
        <v>0.36</v>
      </c>
    </row>
    <row r="179" spans="1:9" s="8" customFormat="1" x14ac:dyDescent="0.25">
      <c r="A179" s="3" t="s">
        <v>60</v>
      </c>
      <c r="B179" s="3" t="s">
        <v>198</v>
      </c>
      <c r="C179" s="4">
        <v>37</v>
      </c>
      <c r="D179" s="4">
        <v>138.44</v>
      </c>
      <c r="E179" s="3" t="s">
        <v>27</v>
      </c>
      <c r="F179" s="9">
        <v>51.22</v>
      </c>
      <c r="G179" s="7">
        <v>0.15</v>
      </c>
      <c r="H179" s="3" t="s">
        <v>28</v>
      </c>
      <c r="I179" s="9">
        <v>5.55</v>
      </c>
    </row>
    <row r="180" spans="1:9" s="8" customFormat="1" x14ac:dyDescent="0.25">
      <c r="A180" s="3" t="s">
        <v>199</v>
      </c>
      <c r="B180" s="3" t="s">
        <v>452</v>
      </c>
      <c r="C180" s="4">
        <v>7</v>
      </c>
      <c r="D180" s="4">
        <v>24.51</v>
      </c>
      <c r="E180" s="3" t="s">
        <v>28</v>
      </c>
      <c r="F180" s="9">
        <v>171.57</v>
      </c>
      <c r="G180" s="7">
        <v>0.24</v>
      </c>
      <c r="H180" s="3" t="s">
        <v>28</v>
      </c>
      <c r="I180" s="9">
        <v>1.68</v>
      </c>
    </row>
    <row r="181" spans="1:9" s="8" customFormat="1" x14ac:dyDescent="0.25">
      <c r="A181" s="3" t="s">
        <v>94</v>
      </c>
      <c r="B181" s="3" t="s">
        <v>95</v>
      </c>
      <c r="C181" s="4">
        <v>18</v>
      </c>
      <c r="D181" s="4">
        <v>12.86</v>
      </c>
      <c r="E181" s="3" t="s">
        <v>28</v>
      </c>
      <c r="F181" s="9">
        <v>231.48</v>
      </c>
      <c r="G181" s="7">
        <v>0.19</v>
      </c>
      <c r="H181" s="3" t="s">
        <v>28</v>
      </c>
      <c r="I181" s="9">
        <v>3.42</v>
      </c>
    </row>
    <row r="182" spans="1:9" s="8" customFormat="1" x14ac:dyDescent="0.25">
      <c r="A182" s="3" t="s">
        <v>96</v>
      </c>
      <c r="B182" s="3" t="s">
        <v>97</v>
      </c>
      <c r="C182" s="4">
        <v>4</v>
      </c>
      <c r="D182" s="4">
        <v>15.31</v>
      </c>
      <c r="E182" s="3" t="s">
        <v>28</v>
      </c>
      <c r="F182" s="9">
        <v>61.24</v>
      </c>
      <c r="G182" s="7">
        <v>0.19</v>
      </c>
      <c r="H182" s="3" t="s">
        <v>28</v>
      </c>
      <c r="I182" s="9">
        <v>0.76</v>
      </c>
    </row>
    <row r="183" spans="1:9" x14ac:dyDescent="0.25">
      <c r="A183" s="3" t="s">
        <v>341</v>
      </c>
      <c r="B183" s="3" t="s">
        <v>342</v>
      </c>
      <c r="C183" s="4">
        <v>44</v>
      </c>
      <c r="D183" s="4">
        <v>598.99</v>
      </c>
      <c r="E183" s="3" t="s">
        <v>27</v>
      </c>
      <c r="F183" s="9">
        <v>263.56</v>
      </c>
      <c r="G183" s="7">
        <v>0.24</v>
      </c>
      <c r="H183" s="3" t="s">
        <v>28</v>
      </c>
      <c r="I183" s="9">
        <v>10.56</v>
      </c>
    </row>
    <row r="184" spans="1:9" x14ac:dyDescent="0.25">
      <c r="A184" s="3" t="s">
        <v>343</v>
      </c>
      <c r="B184" s="3" t="s">
        <v>344</v>
      </c>
      <c r="C184" s="4">
        <v>1</v>
      </c>
      <c r="D184" s="4">
        <v>935.57</v>
      </c>
      <c r="E184" s="3" t="s">
        <v>27</v>
      </c>
      <c r="F184" s="9">
        <v>9.36</v>
      </c>
      <c r="G184" s="7">
        <v>0.23</v>
      </c>
      <c r="H184" s="3" t="s">
        <v>28</v>
      </c>
      <c r="I184" s="9">
        <v>0.23</v>
      </c>
    </row>
    <row r="185" spans="1:9" x14ac:dyDescent="0.25">
      <c r="A185" s="3" t="s">
        <v>200</v>
      </c>
      <c r="B185" s="3" t="s">
        <v>201</v>
      </c>
      <c r="C185" s="4">
        <v>6</v>
      </c>
      <c r="D185" s="4">
        <v>22.99</v>
      </c>
      <c r="E185" s="3" t="s">
        <v>28</v>
      </c>
      <c r="F185" s="9">
        <v>137.94</v>
      </c>
      <c r="G185" s="7">
        <v>0.23</v>
      </c>
      <c r="H185" s="3" t="s">
        <v>28</v>
      </c>
      <c r="I185" s="9">
        <v>1.38</v>
      </c>
    </row>
    <row r="186" spans="1:9" x14ac:dyDescent="0.25">
      <c r="A186" s="3" t="s">
        <v>345</v>
      </c>
      <c r="B186" s="3" t="s">
        <v>346</v>
      </c>
      <c r="C186" s="4">
        <v>1</v>
      </c>
      <c r="D186" s="4">
        <v>24.74</v>
      </c>
      <c r="E186" s="3" t="s">
        <v>28</v>
      </c>
      <c r="F186" s="9">
        <v>24.74</v>
      </c>
      <c r="G186" s="7">
        <v>0.23</v>
      </c>
      <c r="H186" s="3" t="s">
        <v>28</v>
      </c>
      <c r="I186" s="9">
        <v>0.23</v>
      </c>
    </row>
    <row r="187" spans="1:9" x14ac:dyDescent="0.25">
      <c r="A187" s="3" t="s">
        <v>347</v>
      </c>
      <c r="B187" s="3" t="s">
        <v>348</v>
      </c>
      <c r="C187" s="4">
        <v>2</v>
      </c>
      <c r="D187" s="4">
        <v>51.89</v>
      </c>
      <c r="E187" s="3" t="s">
        <v>28</v>
      </c>
      <c r="F187" s="9">
        <v>103.78</v>
      </c>
      <c r="G187" s="7">
        <v>0.25</v>
      </c>
      <c r="H187" s="3" t="s">
        <v>28</v>
      </c>
      <c r="I187" s="9">
        <v>0.5</v>
      </c>
    </row>
    <row r="188" spans="1:9" x14ac:dyDescent="0.25">
      <c r="A188" s="3" t="s">
        <v>202</v>
      </c>
      <c r="B188" s="3" t="s">
        <v>203</v>
      </c>
      <c r="C188" s="4">
        <v>3</v>
      </c>
      <c r="D188" s="4">
        <v>0</v>
      </c>
      <c r="E188" s="3" t="s">
        <v>243</v>
      </c>
      <c r="F188" s="9">
        <v>0</v>
      </c>
      <c r="G188" s="7">
        <v>0.24</v>
      </c>
      <c r="H188" s="3" t="s">
        <v>28</v>
      </c>
      <c r="I188" s="9">
        <v>0.72</v>
      </c>
    </row>
    <row r="189" spans="1:9" x14ac:dyDescent="0.25">
      <c r="A189" s="3" t="s">
        <v>204</v>
      </c>
      <c r="B189" s="3" t="s">
        <v>205</v>
      </c>
      <c r="C189" s="4">
        <v>5</v>
      </c>
      <c r="D189" s="4">
        <v>90.55</v>
      </c>
      <c r="E189" s="3" t="s">
        <v>27</v>
      </c>
      <c r="F189" s="9">
        <v>4.53</v>
      </c>
      <c r="G189" s="7">
        <v>7.0000000000000007E-2</v>
      </c>
      <c r="H189" s="3" t="s">
        <v>28</v>
      </c>
      <c r="I189" s="9">
        <v>0.35</v>
      </c>
    </row>
    <row r="190" spans="1:9" x14ac:dyDescent="0.25">
      <c r="A190" s="3" t="s">
        <v>98</v>
      </c>
      <c r="B190" s="3" t="s">
        <v>99</v>
      </c>
      <c r="C190" s="4">
        <v>12</v>
      </c>
      <c r="D190" s="4">
        <v>63.99</v>
      </c>
      <c r="E190" s="3" t="s">
        <v>27</v>
      </c>
      <c r="F190" s="9">
        <v>7.68</v>
      </c>
      <c r="G190" s="7">
        <v>7.0000000000000007E-2</v>
      </c>
      <c r="H190" s="3" t="s">
        <v>28</v>
      </c>
      <c r="I190" s="9">
        <v>0.84</v>
      </c>
    </row>
    <row r="191" spans="1:9" x14ac:dyDescent="0.25">
      <c r="A191" s="3" t="s">
        <v>55</v>
      </c>
      <c r="B191" s="3" t="s">
        <v>45</v>
      </c>
      <c r="C191" s="4">
        <v>123</v>
      </c>
      <c r="D191" s="4">
        <v>68.37</v>
      </c>
      <c r="E191" s="3" t="s">
        <v>27</v>
      </c>
      <c r="F191" s="9">
        <v>84.1</v>
      </c>
      <c r="G191" s="7">
        <v>7.0000000000000007E-2</v>
      </c>
      <c r="H191" s="3" t="s">
        <v>28</v>
      </c>
      <c r="I191" s="9">
        <v>8.61</v>
      </c>
    </row>
    <row r="192" spans="1:9" x14ac:dyDescent="0.25">
      <c r="A192" s="3" t="s">
        <v>349</v>
      </c>
      <c r="B192" s="3" t="s">
        <v>350</v>
      </c>
      <c r="C192" s="4">
        <v>14</v>
      </c>
      <c r="D192" s="4">
        <v>91.25</v>
      </c>
      <c r="E192" s="3" t="s">
        <v>27</v>
      </c>
      <c r="F192" s="9">
        <v>12.78</v>
      </c>
      <c r="G192" s="7">
        <v>7.0000000000000007E-2</v>
      </c>
      <c r="H192" s="3" t="s">
        <v>28</v>
      </c>
      <c r="I192" s="9">
        <v>0.98</v>
      </c>
    </row>
    <row r="193" spans="1:9" x14ac:dyDescent="0.25">
      <c r="A193" s="3" t="s">
        <v>100</v>
      </c>
      <c r="B193" s="3" t="s">
        <v>101</v>
      </c>
      <c r="C193" s="4">
        <v>19</v>
      </c>
      <c r="D193" s="4">
        <v>27.72</v>
      </c>
      <c r="E193" s="3" t="s">
        <v>27</v>
      </c>
      <c r="F193" s="9">
        <v>5.27</v>
      </c>
      <c r="G193" s="7">
        <v>0.08</v>
      </c>
      <c r="H193" s="3" t="s">
        <v>28</v>
      </c>
      <c r="I193" s="9">
        <v>1.52</v>
      </c>
    </row>
    <row r="194" spans="1:9" x14ac:dyDescent="0.25">
      <c r="A194" s="3" t="s">
        <v>102</v>
      </c>
      <c r="B194" s="3" t="s">
        <v>103</v>
      </c>
      <c r="C194" s="4">
        <v>57</v>
      </c>
      <c r="D194" s="4">
        <v>27.69</v>
      </c>
      <c r="E194" s="3" t="s">
        <v>27</v>
      </c>
      <c r="F194" s="9">
        <v>15.78</v>
      </c>
      <c r="G194" s="7">
        <v>0.06</v>
      </c>
      <c r="H194" s="3" t="s">
        <v>28</v>
      </c>
      <c r="I194" s="9">
        <v>3.42</v>
      </c>
    </row>
    <row r="195" spans="1:9" x14ac:dyDescent="0.25">
      <c r="A195" s="3" t="s">
        <v>206</v>
      </c>
      <c r="B195" s="3" t="s">
        <v>207</v>
      </c>
      <c r="C195" s="4">
        <v>1</v>
      </c>
      <c r="D195" s="4">
        <v>134.49</v>
      </c>
      <c r="E195" s="3" t="s">
        <v>27</v>
      </c>
      <c r="F195" s="9">
        <v>1.34</v>
      </c>
      <c r="G195" s="7">
        <v>0.08</v>
      </c>
      <c r="H195" s="3" t="s">
        <v>28</v>
      </c>
      <c r="I195" s="9">
        <v>0.08</v>
      </c>
    </row>
    <row r="196" spans="1:9" x14ac:dyDescent="0.25">
      <c r="A196" s="3" t="s">
        <v>351</v>
      </c>
      <c r="B196" s="3" t="s">
        <v>352</v>
      </c>
      <c r="C196" s="4">
        <v>1</v>
      </c>
      <c r="D196" s="4">
        <v>61.34</v>
      </c>
      <c r="E196" s="3" t="s">
        <v>27</v>
      </c>
      <c r="F196" s="9">
        <v>0.61</v>
      </c>
      <c r="G196" s="7">
        <v>0.1</v>
      </c>
      <c r="H196" s="3" t="s">
        <v>28</v>
      </c>
      <c r="I196" s="9">
        <v>0.1</v>
      </c>
    </row>
    <row r="197" spans="1:9" x14ac:dyDescent="0.25">
      <c r="A197" s="3" t="s">
        <v>353</v>
      </c>
      <c r="B197" s="3" t="s">
        <v>354</v>
      </c>
      <c r="C197" s="4">
        <v>11</v>
      </c>
      <c r="D197" s="4">
        <v>54.16</v>
      </c>
      <c r="E197" s="3" t="s">
        <v>27</v>
      </c>
      <c r="F197" s="9">
        <v>5.96</v>
      </c>
      <c r="G197" s="7">
        <v>0.08</v>
      </c>
      <c r="H197" s="3" t="s">
        <v>28</v>
      </c>
      <c r="I197" s="9">
        <v>0.88</v>
      </c>
    </row>
    <row r="198" spans="1:9" x14ac:dyDescent="0.25">
      <c r="A198" s="3" t="s">
        <v>355</v>
      </c>
      <c r="B198" s="3" t="s">
        <v>356</v>
      </c>
      <c r="C198" s="4">
        <v>7</v>
      </c>
      <c r="D198" s="4">
        <v>224.43</v>
      </c>
      <c r="E198" s="3" t="s">
        <v>27</v>
      </c>
      <c r="F198" s="9">
        <v>15.71</v>
      </c>
      <c r="G198" s="7">
        <v>0.08</v>
      </c>
      <c r="H198" s="3" t="s">
        <v>28</v>
      </c>
      <c r="I198" s="9">
        <v>0.56000000000000005</v>
      </c>
    </row>
    <row r="199" spans="1:9" x14ac:dyDescent="0.25">
      <c r="A199" s="3" t="s">
        <v>453</v>
      </c>
      <c r="B199" s="3" t="s">
        <v>454</v>
      </c>
      <c r="C199" s="4">
        <v>2</v>
      </c>
      <c r="D199" s="4">
        <v>637.82000000000005</v>
      </c>
      <c r="E199" s="3" t="s">
        <v>27</v>
      </c>
      <c r="F199" s="9">
        <v>12.76</v>
      </c>
      <c r="G199" s="7">
        <v>0.08</v>
      </c>
      <c r="H199" s="3" t="s">
        <v>28</v>
      </c>
      <c r="I199" s="9">
        <v>0.16</v>
      </c>
    </row>
    <row r="200" spans="1:9" x14ac:dyDescent="0.25">
      <c r="A200" s="3" t="s">
        <v>135</v>
      </c>
      <c r="B200" s="3" t="s">
        <v>136</v>
      </c>
      <c r="C200" s="4">
        <v>2</v>
      </c>
      <c r="D200" s="4">
        <v>72.3</v>
      </c>
      <c r="E200" s="3" t="s">
        <v>27</v>
      </c>
      <c r="F200" s="9">
        <v>1.45</v>
      </c>
      <c r="G200" s="7">
        <v>0.12</v>
      </c>
      <c r="H200" s="3" t="s">
        <v>28</v>
      </c>
      <c r="I200" s="9">
        <v>0.24</v>
      </c>
    </row>
    <row r="201" spans="1:9" x14ac:dyDescent="0.25">
      <c r="A201" s="3" t="s">
        <v>104</v>
      </c>
      <c r="B201" s="3" t="s">
        <v>105</v>
      </c>
      <c r="C201" s="4">
        <v>7</v>
      </c>
      <c r="D201" s="4">
        <v>7.79</v>
      </c>
      <c r="E201" s="3" t="s">
        <v>28</v>
      </c>
      <c r="F201" s="9">
        <v>54.53</v>
      </c>
      <c r="G201" s="7">
        <v>0.12</v>
      </c>
      <c r="H201" s="3" t="s">
        <v>28</v>
      </c>
      <c r="I201" s="9">
        <v>0.84</v>
      </c>
    </row>
    <row r="202" spans="1:9" x14ac:dyDescent="0.25">
      <c r="A202" s="3" t="s">
        <v>106</v>
      </c>
      <c r="B202" s="3" t="s">
        <v>30</v>
      </c>
      <c r="C202" s="4">
        <v>72</v>
      </c>
      <c r="D202" s="4">
        <v>64.75</v>
      </c>
      <c r="E202" s="3" t="s">
        <v>27</v>
      </c>
      <c r="F202" s="9">
        <v>46.62</v>
      </c>
      <c r="G202" s="7">
        <v>7.0000000000000007E-2</v>
      </c>
      <c r="H202" s="3" t="s">
        <v>28</v>
      </c>
      <c r="I202" s="9">
        <v>5.04</v>
      </c>
    </row>
    <row r="203" spans="1:9" x14ac:dyDescent="0.25">
      <c r="A203" s="3" t="s">
        <v>208</v>
      </c>
      <c r="B203" s="3" t="s">
        <v>209</v>
      </c>
      <c r="C203" s="4">
        <v>2</v>
      </c>
      <c r="D203" s="4">
        <v>210</v>
      </c>
      <c r="E203" s="3" t="s">
        <v>27</v>
      </c>
      <c r="F203" s="9">
        <v>4.2</v>
      </c>
      <c r="G203" s="7">
        <v>0.08</v>
      </c>
      <c r="H203" s="3" t="s">
        <v>28</v>
      </c>
      <c r="I203" s="9">
        <v>0.16</v>
      </c>
    </row>
    <row r="204" spans="1:9" x14ac:dyDescent="0.25">
      <c r="A204" s="3" t="s">
        <v>357</v>
      </c>
      <c r="B204" s="3" t="s">
        <v>358</v>
      </c>
      <c r="C204" s="4">
        <v>2</v>
      </c>
      <c r="D204" s="4">
        <v>10.69</v>
      </c>
      <c r="E204" s="3" t="s">
        <v>28</v>
      </c>
      <c r="F204" s="9">
        <v>21.38</v>
      </c>
      <c r="G204" s="7">
        <v>0.35</v>
      </c>
      <c r="H204" s="3" t="s">
        <v>28</v>
      </c>
      <c r="I204" s="9">
        <v>0.7</v>
      </c>
    </row>
    <row r="205" spans="1:9" x14ac:dyDescent="0.25">
      <c r="A205" s="3" t="s">
        <v>141</v>
      </c>
      <c r="B205" s="3" t="s">
        <v>107</v>
      </c>
      <c r="C205" s="4">
        <v>8</v>
      </c>
      <c r="D205" s="4">
        <v>732.45</v>
      </c>
      <c r="E205" s="3" t="s">
        <v>27</v>
      </c>
      <c r="F205" s="9">
        <v>58.6</v>
      </c>
      <c r="G205" s="7">
        <v>0.12</v>
      </c>
      <c r="H205" s="3" t="s">
        <v>28</v>
      </c>
      <c r="I205" s="9">
        <v>0.96</v>
      </c>
    </row>
    <row r="206" spans="1:9" x14ac:dyDescent="0.25">
      <c r="A206" s="3" t="s">
        <v>137</v>
      </c>
      <c r="B206" s="3" t="s">
        <v>138</v>
      </c>
      <c r="C206" s="4">
        <v>376</v>
      </c>
      <c r="D206" s="4">
        <v>55.3</v>
      </c>
      <c r="E206" s="3" t="s">
        <v>29</v>
      </c>
      <c r="F206" s="9">
        <v>20.79</v>
      </c>
      <c r="G206" s="7">
        <v>0.03</v>
      </c>
      <c r="H206" s="3" t="s">
        <v>28</v>
      </c>
      <c r="I206" s="9">
        <v>11.28</v>
      </c>
    </row>
    <row r="207" spans="1:9" x14ac:dyDescent="0.25">
      <c r="A207" s="3" t="s">
        <v>359</v>
      </c>
      <c r="B207" s="3" t="s">
        <v>360</v>
      </c>
      <c r="C207" s="4">
        <v>10</v>
      </c>
      <c r="D207" s="4">
        <v>0</v>
      </c>
      <c r="E207" s="3" t="s">
        <v>28</v>
      </c>
      <c r="F207" s="9">
        <v>0</v>
      </c>
      <c r="G207" s="7">
        <v>0.25</v>
      </c>
      <c r="H207" s="3" t="s">
        <v>28</v>
      </c>
      <c r="I207" s="9">
        <v>2.5</v>
      </c>
    </row>
    <row r="208" spans="1:9" x14ac:dyDescent="0.25">
      <c r="A208" s="3" t="s">
        <v>142</v>
      </c>
      <c r="B208" s="3" t="s">
        <v>143</v>
      </c>
      <c r="C208" s="4">
        <v>137</v>
      </c>
      <c r="D208" s="4">
        <v>41.83</v>
      </c>
      <c r="E208" s="3" t="s">
        <v>27</v>
      </c>
      <c r="F208" s="9">
        <v>57.31</v>
      </c>
      <c r="G208" s="7">
        <v>0.04</v>
      </c>
      <c r="H208" s="3" t="s">
        <v>28</v>
      </c>
      <c r="I208" s="9">
        <v>5.48</v>
      </c>
    </row>
    <row r="209" spans="1:9" x14ac:dyDescent="0.25">
      <c r="A209" s="3" t="s">
        <v>361</v>
      </c>
      <c r="B209" s="3" t="s">
        <v>362</v>
      </c>
      <c r="C209" s="4">
        <v>75</v>
      </c>
      <c r="D209" s="4">
        <v>0</v>
      </c>
      <c r="E209" s="3" t="s">
        <v>28</v>
      </c>
      <c r="F209" s="9">
        <v>0</v>
      </c>
      <c r="G209" s="7">
        <v>4</v>
      </c>
      <c r="H209" s="3" t="s">
        <v>27</v>
      </c>
      <c r="I209" s="9">
        <v>3</v>
      </c>
    </row>
    <row r="210" spans="1:9" x14ac:dyDescent="0.25">
      <c r="A210" s="3" t="s">
        <v>363</v>
      </c>
      <c r="B210" s="3" t="s">
        <v>364</v>
      </c>
      <c r="C210" s="4">
        <v>75</v>
      </c>
      <c r="D210" s="4">
        <v>0</v>
      </c>
      <c r="E210" s="3" t="s">
        <v>28</v>
      </c>
      <c r="F210" s="9">
        <v>0</v>
      </c>
      <c r="G210" s="7">
        <v>7</v>
      </c>
      <c r="H210" s="3" t="s">
        <v>27</v>
      </c>
      <c r="I210" s="9">
        <v>5.25</v>
      </c>
    </row>
    <row r="211" spans="1:9" x14ac:dyDescent="0.25">
      <c r="A211" s="3" t="s">
        <v>365</v>
      </c>
      <c r="B211" s="3" t="s">
        <v>366</v>
      </c>
      <c r="C211" s="4">
        <v>1</v>
      </c>
      <c r="D211" s="4">
        <v>14.87</v>
      </c>
      <c r="E211" s="3" t="s">
        <v>28</v>
      </c>
      <c r="F211" s="9">
        <v>14.87</v>
      </c>
      <c r="G211" s="7">
        <v>0.75</v>
      </c>
      <c r="H211" s="3" t="s">
        <v>28</v>
      </c>
      <c r="I211" s="9">
        <v>0.75</v>
      </c>
    </row>
    <row r="212" spans="1:9" x14ac:dyDescent="0.25">
      <c r="A212" s="3" t="s">
        <v>367</v>
      </c>
      <c r="B212" s="3" t="s">
        <v>368</v>
      </c>
      <c r="C212" s="4">
        <v>2</v>
      </c>
      <c r="D212" s="4">
        <v>20.68</v>
      </c>
      <c r="E212" s="3" t="s">
        <v>28</v>
      </c>
      <c r="F212" s="9">
        <v>41.36</v>
      </c>
      <c r="G212" s="7">
        <v>1.2</v>
      </c>
      <c r="H212" s="3" t="s">
        <v>28</v>
      </c>
      <c r="I212" s="9">
        <v>2.4</v>
      </c>
    </row>
    <row r="213" spans="1:9" x14ac:dyDescent="0.25">
      <c r="A213" s="3" t="s">
        <v>108</v>
      </c>
      <c r="B213" s="3" t="s">
        <v>109</v>
      </c>
      <c r="C213" s="4">
        <v>134.125</v>
      </c>
      <c r="D213" s="4">
        <v>178.41</v>
      </c>
      <c r="E213" s="3" t="s">
        <v>27</v>
      </c>
      <c r="F213" s="9">
        <v>239.29</v>
      </c>
      <c r="G213" s="7">
        <v>10</v>
      </c>
      <c r="H213" s="3" t="s">
        <v>27</v>
      </c>
      <c r="I213" s="9">
        <v>13.41</v>
      </c>
    </row>
    <row r="214" spans="1:9" x14ac:dyDescent="0.25">
      <c r="A214" s="3" t="s">
        <v>110</v>
      </c>
      <c r="B214" s="3" t="s">
        <v>111</v>
      </c>
      <c r="C214" s="4">
        <v>112.25</v>
      </c>
      <c r="D214" s="4">
        <v>0</v>
      </c>
      <c r="E214" s="3" t="s">
        <v>28</v>
      </c>
      <c r="F214" s="9">
        <v>0</v>
      </c>
      <c r="G214" s="7">
        <v>0.15</v>
      </c>
      <c r="H214" s="3" t="s">
        <v>28</v>
      </c>
      <c r="I214" s="9">
        <v>16.84</v>
      </c>
    </row>
    <row r="215" spans="1:9" x14ac:dyDescent="0.25">
      <c r="A215" s="3" t="s">
        <v>112</v>
      </c>
      <c r="B215" s="3" t="s">
        <v>113</v>
      </c>
      <c r="C215" s="4">
        <v>40</v>
      </c>
      <c r="D215" s="4">
        <v>70.13</v>
      </c>
      <c r="E215" s="3" t="s">
        <v>27</v>
      </c>
      <c r="F215" s="9">
        <v>28.05</v>
      </c>
      <c r="G215" s="7">
        <v>5.25</v>
      </c>
      <c r="H215" s="3" t="s">
        <v>27</v>
      </c>
      <c r="I215" s="9">
        <v>2.1</v>
      </c>
    </row>
    <row r="216" spans="1:9" x14ac:dyDescent="0.25">
      <c r="A216" s="3" t="s">
        <v>369</v>
      </c>
      <c r="B216" s="3" t="s">
        <v>370</v>
      </c>
      <c r="C216" s="4">
        <v>96</v>
      </c>
      <c r="D216" s="4">
        <v>51.4</v>
      </c>
      <c r="E216" s="3" t="s">
        <v>27</v>
      </c>
      <c r="F216" s="9">
        <v>49.34</v>
      </c>
      <c r="G216" s="7">
        <v>6.29</v>
      </c>
      <c r="H216" s="3" t="s">
        <v>27</v>
      </c>
      <c r="I216" s="9">
        <v>6.04</v>
      </c>
    </row>
    <row r="217" spans="1:9" x14ac:dyDescent="0.25">
      <c r="A217" s="3" t="s">
        <v>114</v>
      </c>
      <c r="B217" s="3" t="s">
        <v>115</v>
      </c>
      <c r="C217" s="4">
        <v>40</v>
      </c>
      <c r="D217" s="4">
        <v>184.93</v>
      </c>
      <c r="E217" s="3" t="s">
        <v>27</v>
      </c>
      <c r="F217" s="9">
        <v>73.97</v>
      </c>
      <c r="G217" s="7">
        <v>11</v>
      </c>
      <c r="H217" s="3" t="s">
        <v>27</v>
      </c>
      <c r="I217" s="9">
        <v>4.4000000000000004</v>
      </c>
    </row>
    <row r="218" spans="1:9" x14ac:dyDescent="0.25">
      <c r="A218" s="3" t="s">
        <v>116</v>
      </c>
      <c r="B218" s="3" t="s">
        <v>117</v>
      </c>
      <c r="C218" s="4">
        <v>136</v>
      </c>
      <c r="D218" s="4">
        <v>24.74</v>
      </c>
      <c r="E218" s="3" t="s">
        <v>27</v>
      </c>
      <c r="F218" s="9">
        <v>33.65</v>
      </c>
      <c r="G218" s="7">
        <v>0.02</v>
      </c>
      <c r="H218" s="3" t="s">
        <v>28</v>
      </c>
      <c r="I218" s="9">
        <v>2.72</v>
      </c>
    </row>
    <row r="219" spans="1:9" x14ac:dyDescent="0.25">
      <c r="A219" s="3" t="s">
        <v>371</v>
      </c>
      <c r="B219" s="3" t="s">
        <v>372</v>
      </c>
      <c r="C219" s="4">
        <v>96</v>
      </c>
      <c r="D219" s="4">
        <v>28.18</v>
      </c>
      <c r="E219" s="3" t="s">
        <v>27</v>
      </c>
      <c r="F219" s="9">
        <v>27.05</v>
      </c>
      <c r="G219" s="7">
        <v>0.03</v>
      </c>
      <c r="H219" s="3" t="s">
        <v>28</v>
      </c>
      <c r="I219" s="9">
        <v>2.88</v>
      </c>
    </row>
    <row r="220" spans="1:9" x14ac:dyDescent="0.25">
      <c r="A220" s="3" t="s">
        <v>373</v>
      </c>
      <c r="B220" s="3" t="s">
        <v>374</v>
      </c>
      <c r="C220" s="4">
        <v>1</v>
      </c>
      <c r="D220" s="4">
        <v>0</v>
      </c>
      <c r="E220" s="3" t="s">
        <v>122</v>
      </c>
      <c r="F220" s="9">
        <v>0</v>
      </c>
      <c r="G220" s="7">
        <v>0.65</v>
      </c>
      <c r="H220" s="3" t="s">
        <v>28</v>
      </c>
      <c r="I220" s="9">
        <v>0.65</v>
      </c>
    </row>
    <row r="221" spans="1:9" x14ac:dyDescent="0.25">
      <c r="A221" s="3" t="s">
        <v>455</v>
      </c>
      <c r="B221" s="3" t="s">
        <v>456</v>
      </c>
      <c r="C221" s="4">
        <v>2</v>
      </c>
      <c r="D221" s="4">
        <v>0</v>
      </c>
      <c r="E221" s="3" t="s">
        <v>122</v>
      </c>
      <c r="F221" s="9">
        <v>0</v>
      </c>
      <c r="G221" s="7">
        <v>1.65</v>
      </c>
      <c r="H221" s="3" t="s">
        <v>28</v>
      </c>
      <c r="I221" s="9">
        <v>3.3</v>
      </c>
    </row>
    <row r="222" spans="1:9" x14ac:dyDescent="0.25">
      <c r="A222" s="3" t="s">
        <v>375</v>
      </c>
      <c r="B222" s="3" t="s">
        <v>376</v>
      </c>
      <c r="C222" s="4">
        <v>1</v>
      </c>
      <c r="D222" s="4">
        <v>45</v>
      </c>
      <c r="E222" s="3" t="s">
        <v>28</v>
      </c>
      <c r="F222" s="9">
        <v>45</v>
      </c>
      <c r="G222" s="7">
        <v>0.75</v>
      </c>
      <c r="H222" s="3" t="s">
        <v>28</v>
      </c>
      <c r="I222" s="9">
        <v>0.75</v>
      </c>
    </row>
    <row r="223" spans="1:9" x14ac:dyDescent="0.25">
      <c r="A223" s="3" t="s">
        <v>31</v>
      </c>
      <c r="B223" s="3" t="s">
        <v>32</v>
      </c>
      <c r="C223" s="4">
        <v>882</v>
      </c>
      <c r="D223" s="4">
        <v>67.06</v>
      </c>
      <c r="E223" s="3" t="s">
        <v>29</v>
      </c>
      <c r="F223" s="9">
        <v>59.15</v>
      </c>
      <c r="G223" s="7">
        <v>1.75</v>
      </c>
      <c r="H223" s="3" t="s">
        <v>27</v>
      </c>
      <c r="I223" s="9">
        <v>15.44</v>
      </c>
    </row>
    <row r="224" spans="1:9" x14ac:dyDescent="0.25">
      <c r="A224" s="3" t="s">
        <v>56</v>
      </c>
      <c r="B224" s="3" t="s">
        <v>57</v>
      </c>
      <c r="C224" s="4">
        <v>23</v>
      </c>
      <c r="D224" s="4">
        <v>79.73</v>
      </c>
      <c r="E224" s="3" t="s">
        <v>27</v>
      </c>
      <c r="F224" s="9">
        <v>18.34</v>
      </c>
      <c r="G224" s="7">
        <v>1.2</v>
      </c>
      <c r="H224" s="3" t="s">
        <v>27</v>
      </c>
      <c r="I224" s="9">
        <v>0.28000000000000003</v>
      </c>
    </row>
    <row r="225" spans="1:9" x14ac:dyDescent="0.25">
      <c r="A225" s="3" t="s">
        <v>58</v>
      </c>
      <c r="B225" s="3" t="s">
        <v>59</v>
      </c>
      <c r="C225" s="4">
        <v>90</v>
      </c>
      <c r="D225" s="4">
        <v>2.36</v>
      </c>
      <c r="E225" s="3" t="s">
        <v>27</v>
      </c>
      <c r="F225" s="9">
        <v>2.12</v>
      </c>
      <c r="G225" s="7">
        <v>0.01</v>
      </c>
      <c r="H225" s="3" t="s">
        <v>28</v>
      </c>
      <c r="I225" s="9">
        <v>0.9</v>
      </c>
    </row>
    <row r="226" spans="1:9" x14ac:dyDescent="0.25">
      <c r="A226" s="3" t="s">
        <v>118</v>
      </c>
      <c r="B226" s="3" t="s">
        <v>119</v>
      </c>
      <c r="C226" s="4">
        <v>5</v>
      </c>
      <c r="D226" s="4">
        <v>7.3</v>
      </c>
      <c r="E226" s="3" t="s">
        <v>27</v>
      </c>
      <c r="F226" s="9">
        <v>0.37</v>
      </c>
      <c r="G226" s="7">
        <v>0.01</v>
      </c>
      <c r="H226" s="3" t="s">
        <v>28</v>
      </c>
      <c r="I226" s="9">
        <v>0.05</v>
      </c>
    </row>
    <row r="227" spans="1:9" x14ac:dyDescent="0.25">
      <c r="A227" s="3" t="s">
        <v>479</v>
      </c>
      <c r="B227" s="3" t="s">
        <v>480</v>
      </c>
      <c r="C227" s="4">
        <v>120</v>
      </c>
      <c r="D227" s="4">
        <v>0</v>
      </c>
      <c r="E227" s="3" t="s">
        <v>28</v>
      </c>
      <c r="F227" s="9">
        <v>0</v>
      </c>
      <c r="G227" s="7">
        <v>0.43</v>
      </c>
      <c r="H227" s="3" t="s">
        <v>27</v>
      </c>
      <c r="I227" s="9">
        <v>0.52</v>
      </c>
    </row>
    <row r="228" spans="1:9" x14ac:dyDescent="0.25">
      <c r="A228" s="3" t="s">
        <v>481</v>
      </c>
      <c r="B228" s="3" t="s">
        <v>482</v>
      </c>
      <c r="C228" s="4">
        <v>240</v>
      </c>
      <c r="D228" s="4">
        <v>0</v>
      </c>
      <c r="E228" s="3" t="s">
        <v>28</v>
      </c>
      <c r="F228" s="9">
        <v>0</v>
      </c>
      <c r="G228" s="7">
        <v>1.05</v>
      </c>
      <c r="H228" s="3" t="s">
        <v>27</v>
      </c>
      <c r="I228" s="9">
        <v>2.52</v>
      </c>
    </row>
    <row r="229" spans="1:9" x14ac:dyDescent="0.25">
      <c r="A229" s="3" t="s">
        <v>457</v>
      </c>
      <c r="B229" s="3" t="s">
        <v>458</v>
      </c>
      <c r="C229" s="4">
        <v>2</v>
      </c>
      <c r="D229" s="4">
        <v>0</v>
      </c>
      <c r="E229" s="3" t="s">
        <v>77</v>
      </c>
      <c r="F229" s="9">
        <v>0</v>
      </c>
      <c r="G229" s="7">
        <v>0.45</v>
      </c>
      <c r="H229" s="3" t="s">
        <v>28</v>
      </c>
      <c r="I229" s="9">
        <v>0.9</v>
      </c>
    </row>
    <row r="230" spans="1:9" x14ac:dyDescent="0.25">
      <c r="A230" s="3" t="s">
        <v>377</v>
      </c>
      <c r="B230" s="3" t="s">
        <v>378</v>
      </c>
      <c r="C230" s="4">
        <v>5</v>
      </c>
      <c r="D230" s="4">
        <v>0</v>
      </c>
      <c r="E230" s="3" t="s">
        <v>77</v>
      </c>
      <c r="F230" s="9">
        <v>0</v>
      </c>
      <c r="G230" s="7">
        <v>0.25</v>
      </c>
      <c r="H230" s="3" t="s">
        <v>28</v>
      </c>
      <c r="I230" s="9">
        <v>1.25</v>
      </c>
    </row>
    <row r="231" spans="1:9" x14ac:dyDescent="0.25">
      <c r="A231" s="3" t="s">
        <v>459</v>
      </c>
      <c r="B231" s="3" t="s">
        <v>460</v>
      </c>
      <c r="C231" s="4">
        <v>1</v>
      </c>
      <c r="D231" s="4">
        <v>0</v>
      </c>
      <c r="E231" s="3" t="s">
        <v>77</v>
      </c>
      <c r="F231" s="9">
        <v>0</v>
      </c>
      <c r="G231" s="7">
        <v>0.45</v>
      </c>
      <c r="H231" s="3" t="s">
        <v>28</v>
      </c>
      <c r="I231" s="9">
        <v>0.45</v>
      </c>
    </row>
    <row r="232" spans="1:9" x14ac:dyDescent="0.25">
      <c r="A232" s="3" t="s">
        <v>461</v>
      </c>
      <c r="B232" s="3" t="s">
        <v>462</v>
      </c>
      <c r="C232" s="4">
        <v>1</v>
      </c>
      <c r="D232" s="4">
        <v>0</v>
      </c>
      <c r="E232" s="3" t="s">
        <v>77</v>
      </c>
      <c r="F232" s="9">
        <v>0</v>
      </c>
      <c r="G232" s="7">
        <v>1.05</v>
      </c>
      <c r="H232" s="3" t="s">
        <v>28</v>
      </c>
      <c r="I232" s="9">
        <v>1.05</v>
      </c>
    </row>
    <row r="233" spans="1:9" x14ac:dyDescent="0.25">
      <c r="A233" s="3" t="s">
        <v>463</v>
      </c>
      <c r="B233" s="3" t="s">
        <v>120</v>
      </c>
      <c r="C233" s="4">
        <v>2</v>
      </c>
      <c r="D233" s="4">
        <v>0</v>
      </c>
      <c r="E233" s="3" t="s">
        <v>77</v>
      </c>
      <c r="F233" s="9">
        <v>0</v>
      </c>
      <c r="G233" s="7">
        <v>0.55000000000000004</v>
      </c>
      <c r="H233" s="3" t="s">
        <v>28</v>
      </c>
      <c r="I233" s="9">
        <v>1.1000000000000001</v>
      </c>
    </row>
    <row r="234" spans="1:9" x14ac:dyDescent="0.25">
      <c r="A234" s="3" t="s">
        <v>464</v>
      </c>
      <c r="B234" s="3" t="s">
        <v>210</v>
      </c>
      <c r="C234" s="4">
        <v>9</v>
      </c>
      <c r="D234" s="4">
        <v>0</v>
      </c>
      <c r="E234" s="3" t="s">
        <v>77</v>
      </c>
      <c r="F234" s="9">
        <v>0</v>
      </c>
      <c r="G234" s="7">
        <v>0.45</v>
      </c>
      <c r="H234" s="3" t="s">
        <v>28</v>
      </c>
      <c r="I234" s="9">
        <v>4.05</v>
      </c>
    </row>
    <row r="235" spans="1:9" x14ac:dyDescent="0.25">
      <c r="A235" s="3" t="s">
        <v>465</v>
      </c>
      <c r="B235" s="3" t="s">
        <v>210</v>
      </c>
      <c r="C235" s="4">
        <v>2</v>
      </c>
      <c r="D235" s="4">
        <v>0</v>
      </c>
      <c r="E235" s="3" t="s">
        <v>77</v>
      </c>
      <c r="F235" s="9">
        <v>0</v>
      </c>
      <c r="G235" s="7">
        <v>0.45</v>
      </c>
      <c r="H235" s="3" t="s">
        <v>28</v>
      </c>
      <c r="I235" s="9">
        <v>0.9</v>
      </c>
    </row>
    <row r="236" spans="1:9" x14ac:dyDescent="0.25">
      <c r="A236" s="3" t="s">
        <v>466</v>
      </c>
      <c r="B236" s="3" t="s">
        <v>139</v>
      </c>
      <c r="C236" s="4">
        <v>24</v>
      </c>
      <c r="D236" s="4">
        <v>0</v>
      </c>
      <c r="E236" s="3" t="s">
        <v>77</v>
      </c>
      <c r="F236" s="9">
        <v>0</v>
      </c>
      <c r="G236" s="7">
        <v>0.45</v>
      </c>
      <c r="H236" s="3" t="s">
        <v>28</v>
      </c>
      <c r="I236" s="9">
        <v>10.8</v>
      </c>
    </row>
    <row r="237" spans="1:9" x14ac:dyDescent="0.25">
      <c r="A237" s="3" t="s">
        <v>467</v>
      </c>
      <c r="B237" s="3" t="s">
        <v>165</v>
      </c>
      <c r="C237" s="4">
        <v>11</v>
      </c>
      <c r="D237" s="4">
        <v>0</v>
      </c>
      <c r="E237" s="3" t="s">
        <v>77</v>
      </c>
      <c r="F237" s="9">
        <v>0</v>
      </c>
      <c r="G237" s="7">
        <v>0.45</v>
      </c>
      <c r="H237" s="3" t="s">
        <v>28</v>
      </c>
      <c r="I237" s="9">
        <v>4.95</v>
      </c>
    </row>
    <row r="238" spans="1:9" x14ac:dyDescent="0.25">
      <c r="A238" s="3" t="s">
        <v>468</v>
      </c>
      <c r="B238" s="3" t="s">
        <v>211</v>
      </c>
      <c r="C238" s="4">
        <v>6</v>
      </c>
      <c r="D238" s="4">
        <v>0</v>
      </c>
      <c r="E238" s="3" t="s">
        <v>77</v>
      </c>
      <c r="F238" s="9">
        <v>0</v>
      </c>
      <c r="G238" s="7">
        <v>0.4</v>
      </c>
      <c r="H238" s="3" t="s">
        <v>28</v>
      </c>
      <c r="I238" s="9">
        <v>2.4</v>
      </c>
    </row>
    <row r="239" spans="1:9" x14ac:dyDescent="0.25">
      <c r="A239" s="3" t="s">
        <v>379</v>
      </c>
      <c r="B239" s="3" t="s">
        <v>380</v>
      </c>
      <c r="C239" s="4">
        <v>2</v>
      </c>
      <c r="D239" s="4">
        <v>0</v>
      </c>
      <c r="E239" s="3" t="s">
        <v>77</v>
      </c>
      <c r="F239" s="9">
        <v>0</v>
      </c>
      <c r="G239" s="7">
        <v>0.5</v>
      </c>
      <c r="H239" s="3" t="s">
        <v>28</v>
      </c>
      <c r="I239" s="9">
        <v>1</v>
      </c>
    </row>
    <row r="240" spans="1:9" x14ac:dyDescent="0.25">
      <c r="A240" s="3" t="s">
        <v>469</v>
      </c>
      <c r="B240" s="3" t="s">
        <v>380</v>
      </c>
      <c r="C240" s="4">
        <v>3</v>
      </c>
      <c r="D240" s="4">
        <v>0</v>
      </c>
      <c r="E240" s="3" t="s">
        <v>77</v>
      </c>
      <c r="F240" s="9">
        <v>0</v>
      </c>
      <c r="G240" s="7">
        <v>0.5</v>
      </c>
      <c r="H240" s="3" t="s">
        <v>28</v>
      </c>
      <c r="I240" s="9">
        <v>1.5</v>
      </c>
    </row>
    <row r="241" spans="1:9" x14ac:dyDescent="0.25">
      <c r="A241" s="3" t="s">
        <v>470</v>
      </c>
      <c r="B241" s="3" t="s">
        <v>471</v>
      </c>
      <c r="C241" s="4">
        <v>1</v>
      </c>
      <c r="D241" s="4">
        <v>0</v>
      </c>
      <c r="E241" s="3" t="s">
        <v>122</v>
      </c>
      <c r="F241" s="9">
        <v>0</v>
      </c>
      <c r="G241" s="7">
        <v>8.75</v>
      </c>
      <c r="H241" s="3" t="s">
        <v>28</v>
      </c>
      <c r="I241" s="9">
        <v>8.75</v>
      </c>
    </row>
    <row r="242" spans="1:9" x14ac:dyDescent="0.25">
      <c r="A242" s="3" t="s">
        <v>472</v>
      </c>
      <c r="B242" s="3" t="s">
        <v>381</v>
      </c>
      <c r="C242" s="4">
        <v>1</v>
      </c>
      <c r="D242" s="4">
        <v>0</v>
      </c>
      <c r="E242" s="3" t="s">
        <v>122</v>
      </c>
      <c r="F242" s="9">
        <v>0</v>
      </c>
      <c r="G242" s="7">
        <v>4.25</v>
      </c>
      <c r="H242" s="3" t="s">
        <v>28</v>
      </c>
      <c r="I242" s="9">
        <v>4.25</v>
      </c>
    </row>
    <row r="243" spans="1:9" x14ac:dyDescent="0.25">
      <c r="A243" s="3" t="s">
        <v>473</v>
      </c>
      <c r="B243" s="3" t="s">
        <v>381</v>
      </c>
      <c r="C243" s="4">
        <v>1</v>
      </c>
      <c r="D243" s="4">
        <v>0</v>
      </c>
      <c r="E243" s="3" t="s">
        <v>122</v>
      </c>
      <c r="F243" s="9">
        <v>0</v>
      </c>
      <c r="G243" s="7">
        <v>4.25</v>
      </c>
      <c r="H243" s="3" t="s">
        <v>28</v>
      </c>
      <c r="I243" s="9">
        <v>4.25</v>
      </c>
    </row>
    <row r="244" spans="1:9" x14ac:dyDescent="0.25">
      <c r="A244" s="3" t="s">
        <v>474</v>
      </c>
      <c r="B244" s="3" t="s">
        <v>381</v>
      </c>
      <c r="C244" s="4">
        <v>1</v>
      </c>
      <c r="D244" s="4">
        <v>0</v>
      </c>
      <c r="E244" s="3" t="s">
        <v>122</v>
      </c>
      <c r="F244" s="9">
        <v>0</v>
      </c>
      <c r="G244" s="7">
        <v>4.25</v>
      </c>
      <c r="H244" s="3" t="s">
        <v>28</v>
      </c>
      <c r="I244" s="9">
        <v>4.25</v>
      </c>
    </row>
    <row r="245" spans="1:9" x14ac:dyDescent="0.25">
      <c r="A245" s="3" t="s">
        <v>382</v>
      </c>
      <c r="B245" s="3" t="s">
        <v>388</v>
      </c>
      <c r="C245" s="4">
        <v>2</v>
      </c>
      <c r="D245" s="4">
        <v>325</v>
      </c>
      <c r="E245" s="3" t="s">
        <v>28</v>
      </c>
      <c r="F245" s="9">
        <v>650</v>
      </c>
      <c r="G245" s="7">
        <v>2</v>
      </c>
      <c r="H245" s="3" t="s">
        <v>28</v>
      </c>
      <c r="I245" s="9">
        <v>4</v>
      </c>
    </row>
    <row r="246" spans="1:9" x14ac:dyDescent="0.25">
      <c r="A246" s="3" t="s">
        <v>384</v>
      </c>
      <c r="B246" s="3" t="s">
        <v>383</v>
      </c>
      <c r="C246" s="4">
        <v>4</v>
      </c>
      <c r="D246" s="4">
        <v>0</v>
      </c>
      <c r="E246" s="3" t="s">
        <v>77</v>
      </c>
      <c r="F246" s="9">
        <v>0</v>
      </c>
      <c r="G246" s="7">
        <v>0.3</v>
      </c>
      <c r="H246" s="3" t="s">
        <v>28</v>
      </c>
      <c r="I246" s="9">
        <v>1.2</v>
      </c>
    </row>
    <row r="247" spans="1:9" x14ac:dyDescent="0.25">
      <c r="A247" s="3" t="s">
        <v>386</v>
      </c>
      <c r="B247" s="3" t="s">
        <v>385</v>
      </c>
      <c r="C247" s="4">
        <v>3</v>
      </c>
      <c r="D247" s="4">
        <v>0</v>
      </c>
      <c r="E247" s="3" t="s">
        <v>77</v>
      </c>
      <c r="F247" s="9">
        <v>0</v>
      </c>
      <c r="G247" s="7">
        <v>1.1499999999999999</v>
      </c>
      <c r="H247" s="3" t="s">
        <v>28</v>
      </c>
      <c r="I247" s="9">
        <v>3.45</v>
      </c>
    </row>
    <row r="248" spans="1:9" x14ac:dyDescent="0.25">
      <c r="A248" s="3" t="s">
        <v>387</v>
      </c>
      <c r="B248" s="3" t="s">
        <v>475</v>
      </c>
      <c r="C248" s="4">
        <v>6</v>
      </c>
      <c r="D248" s="4">
        <v>3.5</v>
      </c>
      <c r="E248" s="3" t="s">
        <v>28</v>
      </c>
      <c r="F248" s="9">
        <v>21</v>
      </c>
      <c r="G248" s="7">
        <v>0.75</v>
      </c>
      <c r="H248" s="3" t="s">
        <v>28</v>
      </c>
      <c r="I248" s="9">
        <v>4.5</v>
      </c>
    </row>
    <row r="249" spans="1:9" s="43" customFormat="1" x14ac:dyDescent="0.25">
      <c r="A249" s="3" t="s">
        <v>389</v>
      </c>
      <c r="B249" s="3" t="s">
        <v>390</v>
      </c>
      <c r="C249" s="4">
        <v>2</v>
      </c>
      <c r="D249" s="4">
        <v>0</v>
      </c>
      <c r="E249" s="3" t="s">
        <v>77</v>
      </c>
      <c r="F249" s="9">
        <v>0</v>
      </c>
      <c r="G249" s="7">
        <v>0.6</v>
      </c>
      <c r="H249" s="3" t="s">
        <v>28</v>
      </c>
      <c r="I249" s="9">
        <v>1.2</v>
      </c>
    </row>
    <row r="250" spans="1:9" s="43" customFormat="1" x14ac:dyDescent="0.25">
      <c r="A250" s="3" t="s">
        <v>476</v>
      </c>
      <c r="B250" s="3" t="s">
        <v>458</v>
      </c>
      <c r="C250" s="4">
        <v>5</v>
      </c>
      <c r="D250" s="4">
        <v>0</v>
      </c>
      <c r="E250" s="3" t="s">
        <v>77</v>
      </c>
      <c r="F250" s="9">
        <v>0</v>
      </c>
      <c r="G250" s="7">
        <v>0.45</v>
      </c>
      <c r="H250" s="3" t="s">
        <v>28</v>
      </c>
      <c r="I250" s="9">
        <v>2.25</v>
      </c>
    </row>
    <row r="251" spans="1:9" s="43" customFormat="1" x14ac:dyDescent="0.25">
      <c r="A251" s="3"/>
      <c r="B251" s="3"/>
      <c r="C251" s="4"/>
      <c r="D251" s="4"/>
      <c r="E251" s="44"/>
      <c r="F251" s="9"/>
      <c r="G251" s="7"/>
      <c r="H251" s="44"/>
      <c r="I251" s="9"/>
    </row>
    <row r="252" spans="1:9" s="43" customFormat="1" x14ac:dyDescent="0.25">
      <c r="A252" s="3"/>
      <c r="B252" s="3"/>
      <c r="C252" s="4"/>
      <c r="D252" s="4"/>
      <c r="E252" s="44"/>
      <c r="F252" s="9"/>
      <c r="G252" s="7"/>
      <c r="H252" s="44"/>
      <c r="I252" s="9"/>
    </row>
    <row r="253" spans="1:9" s="43" customFormat="1" x14ac:dyDescent="0.25">
      <c r="A253" s="3"/>
      <c r="B253" s="3"/>
      <c r="C253" s="4"/>
      <c r="D253" s="4"/>
      <c r="E253" s="44"/>
      <c r="F253" s="9"/>
      <c r="G253" s="7"/>
      <c r="H253" s="44"/>
      <c r="I253" s="9"/>
    </row>
    <row r="254" spans="1:9" s="43" customFormat="1" x14ac:dyDescent="0.25">
      <c r="A254" s="3"/>
      <c r="B254" s="3"/>
      <c r="C254" s="4"/>
      <c r="D254" s="4"/>
      <c r="E254" s="44"/>
      <c r="F254" s="9"/>
      <c r="G254" s="7"/>
      <c r="H254" s="44"/>
      <c r="I254" s="9"/>
    </row>
    <row r="255" spans="1:9" s="43" customFormat="1" x14ac:dyDescent="0.25">
      <c r="A255" s="3"/>
      <c r="B255" s="3"/>
      <c r="C255" s="4"/>
      <c r="D255" s="4"/>
      <c r="E255" s="44"/>
      <c r="F255" s="9"/>
      <c r="G255" s="7"/>
      <c r="H255" s="44"/>
      <c r="I255" s="9"/>
    </row>
    <row r="256" spans="1:9" s="43" customFormat="1" x14ac:dyDescent="0.25">
      <c r="A256" s="3"/>
      <c r="B256" s="3"/>
      <c r="C256" s="4"/>
      <c r="D256" s="4"/>
      <c r="E256" s="44"/>
      <c r="F256" s="9"/>
      <c r="G256" s="7"/>
      <c r="H256" s="44"/>
      <c r="I256" s="9"/>
    </row>
    <row r="257" spans="1:9" s="43" customFormat="1" x14ac:dyDescent="0.25">
      <c r="A257" s="3"/>
      <c r="B257" s="3"/>
      <c r="C257" s="4"/>
      <c r="D257" s="4"/>
      <c r="E257" s="44"/>
      <c r="F257" s="9"/>
      <c r="G257" s="7"/>
      <c r="H257" s="44"/>
      <c r="I257" s="9"/>
    </row>
  </sheetData>
  <mergeCells count="37">
    <mergeCell ref="H35:I35"/>
    <mergeCell ref="H36:I36"/>
    <mergeCell ref="H37:I37"/>
    <mergeCell ref="H38:I38"/>
    <mergeCell ref="H39:I39"/>
    <mergeCell ref="E30:F30"/>
    <mergeCell ref="E28:F28"/>
    <mergeCell ref="E29:F29"/>
    <mergeCell ref="E27:F27"/>
    <mergeCell ref="H34:I34"/>
    <mergeCell ref="H33:I33"/>
    <mergeCell ref="E31:F31"/>
    <mergeCell ref="H7:I7"/>
    <mergeCell ref="H6:I6"/>
    <mergeCell ref="E6:G6"/>
    <mergeCell ref="E14:G14"/>
    <mergeCell ref="H14:I14"/>
    <mergeCell ref="E9:G9"/>
    <mergeCell ref="H10:I10"/>
    <mergeCell ref="H9:I9"/>
    <mergeCell ref="H12:I12"/>
    <mergeCell ref="F2:I2"/>
    <mergeCell ref="F3:I3"/>
    <mergeCell ref="E21:F21"/>
    <mergeCell ref="E25:F25"/>
    <mergeCell ref="E24:F24"/>
    <mergeCell ref="E23:F23"/>
    <mergeCell ref="E22:F22"/>
    <mergeCell ref="H5:I5"/>
    <mergeCell ref="H13:I13"/>
    <mergeCell ref="E5:G5"/>
    <mergeCell ref="E13:G13"/>
    <mergeCell ref="E12:G12"/>
    <mergeCell ref="E10:G10"/>
    <mergeCell ref="E8:G8"/>
    <mergeCell ref="E7:G7"/>
    <mergeCell ref="H8:I8"/>
  </mergeCells>
  <conditionalFormatting sqref="I42:I163">
    <cfRule type="cellIs" dxfId="6" priority="7" operator="equal">
      <formula>0</formula>
    </cfRule>
  </conditionalFormatting>
  <conditionalFormatting sqref="F182 I42:I182">
    <cfRule type="cellIs" dxfId="5" priority="6" operator="lessThan">
      <formula>0</formula>
    </cfRule>
  </conditionalFormatting>
  <conditionalFormatting sqref="I158:I181">
    <cfRule type="cellIs" dxfId="4" priority="5" operator="lessThan">
      <formula>0</formula>
    </cfRule>
  </conditionalFormatting>
  <conditionalFormatting sqref="F42:F181">
    <cfRule type="cellIs" dxfId="3" priority="4" operator="lessThan">
      <formula>0.001</formula>
    </cfRule>
  </conditionalFormatting>
  <conditionalFormatting sqref="I42:I181">
    <cfRule type="cellIs" dxfId="2" priority="3" operator="lessThan">
      <formula>0.001</formula>
    </cfRule>
  </conditionalFormatting>
  <conditionalFormatting sqref="F42:F248 I42:I248">
    <cfRule type="cellIs" dxfId="1" priority="2" operator="equal">
      <formula>0</formula>
    </cfRule>
  </conditionalFormatting>
  <conditionalFormatting sqref="F249:F250">
    <cfRule type="cellIs" dxfId="0" priority="1" operator="equal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2019-01-19T18:42:23Z</dcterms:modified>
</cp:coreProperties>
</file>